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4"/>
  <workbookPr defaultThemeVersion="166925"/>
  <mc:AlternateContent xmlns:mc="http://schemas.openxmlformats.org/markup-compatibility/2006">
    <mc:Choice Requires="x15">
      <x15ac:absPath xmlns:x15ac="http://schemas.microsoft.com/office/spreadsheetml/2010/11/ac" url="https://veiligheidnl.sharepoint.com/sites/MarketingCommunicatie/Valpreventie ouderen/Communicatiematerialen/Materialen in Ketenaanpak Valpreventie/"/>
    </mc:Choice>
  </mc:AlternateContent>
  <xr:revisionPtr revIDLastSave="0" documentId="8_{76B2BD3F-7820-4D18-AABA-FBBC16CFB53E}" xr6:coauthVersionLast="47" xr6:coauthVersionMax="47" xr10:uidLastSave="{00000000-0000-0000-0000-000000000000}"/>
  <bookViews>
    <workbookView minimized="1" xWindow="30240" yWindow="945" windowWidth="17280" windowHeight="10050" xr2:uid="{393A1179-1BC2-4D65-AA22-0E99FE544B09}"/>
  </bookViews>
  <sheets>
    <sheet name="In Balans" sheetId="2" r:id="rId1"/>
    <sheet name="Otago Oefenprogramma" sheetId="4" r:id="rId2"/>
    <sheet name="Vallen Verleden Tijd" sheetId="5" r:id="rId3"/>
    <sheet name="Thuis Onbezorgd Mobiel (TOM)"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E29" i="4" s="1"/>
  <c r="K104" i="6"/>
  <c r="K103" i="6"/>
  <c r="I102" i="6"/>
  <c r="K102" i="6" s="1"/>
  <c r="C102" i="6"/>
  <c r="E102" i="6" s="1"/>
  <c r="K101" i="6"/>
  <c r="E101" i="6"/>
  <c r="I100" i="6"/>
  <c r="K100" i="6" s="1"/>
  <c r="E100" i="6"/>
  <c r="C100" i="6"/>
  <c r="K99" i="6"/>
  <c r="E99" i="6"/>
  <c r="C99" i="6"/>
  <c r="I98" i="6"/>
  <c r="K98" i="6" s="1"/>
  <c r="C98" i="6"/>
  <c r="E98" i="6" s="1"/>
  <c r="I97" i="6"/>
  <c r="K97" i="6" s="1"/>
  <c r="K105" i="6" s="1"/>
  <c r="E97" i="6"/>
  <c r="E103" i="6" s="1"/>
  <c r="C97" i="6"/>
  <c r="K90" i="6"/>
  <c r="E90" i="6"/>
  <c r="C90" i="6"/>
  <c r="K89" i="6"/>
  <c r="E89" i="6"/>
  <c r="K88" i="6"/>
  <c r="E88" i="6"/>
  <c r="K87" i="6"/>
  <c r="C87" i="6"/>
  <c r="E87" i="6" s="1"/>
  <c r="K86" i="6"/>
  <c r="C86" i="6"/>
  <c r="E86" i="6" s="1"/>
  <c r="E91" i="6" s="1"/>
  <c r="K85" i="6"/>
  <c r="K91" i="6" s="1"/>
  <c r="E72" i="6"/>
  <c r="E71" i="6"/>
  <c r="E70" i="6"/>
  <c r="E74" i="6" s="1"/>
  <c r="E63" i="6"/>
  <c r="E62" i="6"/>
  <c r="E61" i="6"/>
  <c r="E60" i="6"/>
  <c r="E65" i="6" s="1"/>
  <c r="E54" i="6"/>
  <c r="E53" i="6"/>
  <c r="E55" i="6" s="1"/>
  <c r="E52" i="6"/>
  <c r="E51" i="6"/>
  <c r="E46" i="6"/>
  <c r="E44" i="6"/>
  <c r="E43" i="6"/>
  <c r="E42" i="6"/>
  <c r="E35" i="6"/>
  <c r="E37" i="6" s="1"/>
  <c r="E34" i="6"/>
  <c r="E33" i="6"/>
  <c r="E26" i="6"/>
  <c r="E25" i="6"/>
  <c r="E24" i="6"/>
  <c r="E28" i="6" s="1"/>
  <c r="E17" i="6"/>
  <c r="E18" i="6" s="1"/>
  <c r="I114" i="6" s="1"/>
  <c r="E16" i="6"/>
  <c r="E15" i="6"/>
  <c r="E14" i="6"/>
  <c r="E13" i="6"/>
  <c r="C48" i="2"/>
  <c r="E48" i="2"/>
  <c r="E20" i="5"/>
  <c r="E25" i="4"/>
  <c r="E24" i="4"/>
  <c r="E27" i="4"/>
  <c r="E26" i="4"/>
  <c r="E28" i="4"/>
  <c r="C18" i="5"/>
  <c r="E18" i="5" s="1"/>
  <c r="E19" i="5"/>
  <c r="C16" i="5"/>
  <c r="E16" i="5" s="1"/>
  <c r="C15" i="5"/>
  <c r="E15" i="5" s="1"/>
  <c r="C41" i="2"/>
  <c r="E41" i="2" s="1"/>
  <c r="E40" i="2"/>
  <c r="C39" i="2"/>
  <c r="E39" i="2"/>
  <c r="C38" i="2"/>
  <c r="E38" i="2" s="1"/>
  <c r="C37" i="2"/>
  <c r="E37" i="2" s="1"/>
  <c r="C36" i="2"/>
  <c r="E36" i="2" s="1"/>
  <c r="C29" i="2"/>
  <c r="E29" i="2" s="1"/>
  <c r="E27" i="2"/>
  <c r="C26" i="2"/>
  <c r="E26" i="2" s="1"/>
  <c r="C25" i="2"/>
  <c r="E31" i="4"/>
  <c r="E18" i="4"/>
  <c r="E30" i="4"/>
  <c r="E17" i="4"/>
  <c r="E17" i="5"/>
  <c r="E16" i="4"/>
  <c r="E15" i="4"/>
  <c r="E14" i="4"/>
  <c r="E13" i="4"/>
  <c r="E28" i="2"/>
  <c r="E25" i="2"/>
  <c r="E15" i="2"/>
  <c r="E16" i="2"/>
  <c r="E17" i="2"/>
  <c r="E18" i="2"/>
  <c r="E14" i="2"/>
  <c r="C109" i="6" l="1"/>
  <c r="E109" i="6" s="1"/>
  <c r="C114" i="6" s="1"/>
  <c r="E21" i="5"/>
  <c r="E42" i="2"/>
  <c r="E32" i="4"/>
  <c r="E19" i="4"/>
  <c r="E30" i="2"/>
  <c r="E19" i="2"/>
</calcChain>
</file>

<file path=xl/sharedStrings.xml><?xml version="1.0" encoding="utf-8"?>
<sst xmlns="http://schemas.openxmlformats.org/spreadsheetml/2006/main" count="322" uniqueCount="128">
  <si>
    <t>Voorbeeldbegroting cursus In Balans</t>
  </si>
  <si>
    <t>*Dit is een voorbeeld. Pas de berekening aan naar de eigen situatie door de zaalhuur, uurtarief van de docent, eventuele reiskosten en materiaalkosten in te vullen. Eventuele kosten voor het werven van deelnemers zijn niet opgenomen in deze begroting.
*De cursus In Balans duurt 13 weken en is opgebouwd uit 3 type bijeenkomsten: 1 informatiebijeenkomst, 3 cursusbijeenkomsten en 20 trainingsbijeenkomsten (10 weken 2 keer/week). 
*Let op: Onderdeel van In Balans is een half uur koffie drinken voor of na de bijeenkomsten. In deze begroting is dit niet meegenomen in het honorarium van de docent en de zaalhuur. U kunt dit wel opnemen in de berekening.</t>
  </si>
  <si>
    <t>*Lees meer informatie over de criteria voor vergoeding van valpreventieve beweeginterventies vanuit de Zvw</t>
  </si>
  <si>
    <t>Informatiebijeenkomst</t>
  </si>
  <si>
    <t>1 informatiebijeenkomst van 2 uur
Uitgaande van 20 deelnemers</t>
  </si>
  <si>
    <t>Kostenpost</t>
  </si>
  <si>
    <t>uur / aantal</t>
  </si>
  <si>
    <t xml:space="preserve">tarief </t>
  </si>
  <si>
    <t xml:space="preserve">totaal </t>
  </si>
  <si>
    <t>Zaalhuur</t>
  </si>
  <si>
    <t>Thuiszorgmedewerker</t>
  </si>
  <si>
    <t xml:space="preserve">Kwaliteitsregister V&amp;V – praktijkondersteuners/verpleegkundigen/praktijkverpleegkundige </t>
  </si>
  <si>
    <t>Honorarium docent</t>
  </si>
  <si>
    <t>Wijkverpleegkundige</t>
  </si>
  <si>
    <t>ADAP – ergotherapeuten/oefentherapeuten/podotherapeuten</t>
  </si>
  <si>
    <t>Reiskosten docent</t>
  </si>
  <si>
    <t>Verpleegkundige</t>
  </si>
  <si>
    <t xml:space="preserve">NVvPO – praktijkondersteuners </t>
  </si>
  <si>
    <t>Huur beamer indien nodig</t>
  </si>
  <si>
    <t>Praktijkondersteuner</t>
  </si>
  <si>
    <t>Niet geregistreerd</t>
  </si>
  <si>
    <t>Koffie</t>
  </si>
  <si>
    <t>Helpende</t>
  </si>
  <si>
    <t>Totaal informatiebijeenkomst</t>
  </si>
  <si>
    <t>Individuele begeleider</t>
  </si>
  <si>
    <t>Cursusbijeenkomst</t>
  </si>
  <si>
    <t>3 cursusbijeenkomsten van 2 uur
Uitgaande van 12 deelnemers*</t>
  </si>
  <si>
    <t>totaal</t>
  </si>
  <si>
    <t xml:space="preserve">Honorarium docent </t>
  </si>
  <si>
    <t xml:space="preserve">Cursusboeken </t>
  </si>
  <si>
    <t>Totaal 3 cursusbijeenkomsten</t>
  </si>
  <si>
    <t>* Voor vergoeding vanuit de Zvw is het maximale aantal 6 deelnemers</t>
  </si>
  <si>
    <t>Trainingsbijeenkomst</t>
  </si>
  <si>
    <t>20 cursusbijeenkomsten: 18 reguliere bijeenkomsten (1 uur) en 2 testbijeenkomsten (2 uur)
Uitgaande van 12 deelnemers*</t>
  </si>
  <si>
    <t xml:space="preserve">Kostenpost </t>
  </si>
  <si>
    <t>Zaalhuur - 18 reguliere bijeenkomsten</t>
  </si>
  <si>
    <t>Zaalhuur - 2 test bijeenkomsten</t>
  </si>
  <si>
    <t>Honorarium docent - 18 reguliere bijeenkomst</t>
  </si>
  <si>
    <t>Honorarium docent - 2 testbijeenkomsten met 2 docenten</t>
  </si>
  <si>
    <t>Reiskosten docenten</t>
  </si>
  <si>
    <t>Totaal 20 trainingsbijeenkomsten</t>
  </si>
  <si>
    <t>Totaal honorarium docenten</t>
  </si>
  <si>
    <t>Totaal honorarium 1 informatiebijeenkomst, 3 cursusbijeenkomsten, 20 trainingsbijeenomsten</t>
  </si>
  <si>
    <t>Honorarium docenten totaal In Balans</t>
  </si>
  <si>
    <t>Voorbeeldbegroting Otago Oefenprogramma</t>
  </si>
  <si>
    <t xml:space="preserve">* Dit is een voorbeeld. Pas de berekening aan naar de eigen situatie door het uurtarief van de docent, eventuele reiskosten en materiaalkosten in te vullen. Eventuele kosten voor het werven van deelnemers zijn niet opgenomen in deze begroting.
* Het individuele Otago Oefenprogramma duurt 12 maanden en bestaat uit een intake, 14 contactmomenten,  zelfstandig oefenen (3 keer/week) en wandelen (2 keer/week). 
* De groepsvariant van het Otago Oefenprogramma duurt 12 weken en bestaat uit een (individuele) intake, 12 trainingsbijeenkomsten (1 keer/week/1 uur), zelfstandig oefenen (2 keer/week ) en wandelen (2 keer/week). Bij de groepstraining is een koffiemoment voor of na de bijeenkomsten aan te bevelen. In deze begroting is dit niet meegenomen in het honorarium van de docent en de zaalhuur. U kunt dit wel opnemen in de berekening.
</t>
  </si>
  <si>
    <t>Otago Oefenprogramma - individu</t>
  </si>
  <si>
    <t>Honorarium docent intake aan huis</t>
  </si>
  <si>
    <t>Honorarium docent huisbezoek*</t>
  </si>
  <si>
    <t>Honorarium docent telefonisch consult*</t>
  </si>
  <si>
    <t xml:space="preserve">Otago oefenmap voor deelnemer </t>
  </si>
  <si>
    <t>Enkelgewicht</t>
  </si>
  <si>
    <t>Totaal Otago oefenprogramma</t>
  </si>
  <si>
    <r>
      <t xml:space="preserve">* In totaal 14 contactmomenten waarvan </t>
    </r>
    <r>
      <rPr>
        <sz val="11"/>
        <color theme="1"/>
        <rFont val="Aptos Narrow"/>
        <family val="2"/>
      </rPr>
      <t>≥</t>
    </r>
    <r>
      <rPr>
        <sz val="11"/>
        <color theme="1"/>
        <rFont val="Calibri"/>
        <family val="2"/>
        <scheme val="minor"/>
      </rPr>
      <t xml:space="preserve"> 6 huisbezoeken. De invulling van de overige contactmomenten (huisbezoek of telefonisch consult) hangt af van de vooruitgang en benodigde begeleiding van de deelnemer.</t>
    </r>
  </si>
  <si>
    <r>
      <rPr>
        <b/>
        <sz val="14"/>
        <color rgb="FF000000"/>
        <rFont val="Calibri"/>
        <scheme val="minor"/>
      </rPr>
      <t xml:space="preserve">Otago Oefenprogramma - groep
</t>
    </r>
    <r>
      <rPr>
        <sz val="12"/>
        <color rgb="FF000000"/>
        <rFont val="Calibri"/>
        <scheme val="minor"/>
      </rPr>
      <t>12 bijeenkomsten van 1 uur
Uitgaande van 8 deelnemers</t>
    </r>
    <r>
      <rPr>
        <b/>
        <sz val="14"/>
        <color rgb="FF000000"/>
        <rFont val="Calibri"/>
        <scheme val="minor"/>
      </rPr>
      <t>*</t>
    </r>
  </si>
  <si>
    <t>Honorarium docent bijeenkomst</t>
  </si>
  <si>
    <t>Reiskosten docent bijeenkomst</t>
  </si>
  <si>
    <t xml:space="preserve">Honorarium extra docent (indien PG) </t>
  </si>
  <si>
    <t>Reiskosten extra docent (indien PG)</t>
  </si>
  <si>
    <t>Zaalhuur bijeenkomst</t>
  </si>
  <si>
    <t xml:space="preserve">Otago oefenmap voor deelnemer* </t>
  </si>
  <si>
    <t>Enkelgewicht*</t>
  </si>
  <si>
    <t>Totaal 24 trainingsbijeenkomsten</t>
  </si>
  <si>
    <t>Voorbeeldbegroting Vallen Verleden Tijd</t>
  </si>
  <si>
    <t>* Dit is een voorbeeld. Pas de berekening aan naar de eigen situatie door de zaalhuur, uurtarief van de docent, eventuele reiskostenen materiaalkosten in te vullen. Eventuele kosten voor het werven van deelnemers zijn niet opgenomen in deze begroting.
* Vallen Verleden Tijd duurt 5 weken en bestaat uit 10 trainingsbijeenkomsten (2 keer/week). 
* Voor een doelgroep met osteoporose wordt geadviseerd een extra voorlichtingsbijeenkomst te plannen.</t>
  </si>
  <si>
    <t xml:space="preserve">* Vallen Verleden Tijd wordt niet vergoed vanuit de Zvw. </t>
  </si>
  <si>
    <t>10 bijeenkomsten van 1,5 uur
Uitgaande van 10 deelnemers</t>
  </si>
  <si>
    <t>Zaalhuur*</t>
  </si>
  <si>
    <t>Reiskosten docent (km)</t>
  </si>
  <si>
    <t>Verzorgende</t>
  </si>
  <si>
    <t>Materialen deelnemers</t>
  </si>
  <si>
    <t xml:space="preserve">Materialen cursus </t>
  </si>
  <si>
    <t>Totaal 10 trainingsbijeenkomsten</t>
  </si>
  <si>
    <t>Voorbeeldbegroting Thuis Onbezorgd Mobiel (TOM)</t>
  </si>
  <si>
    <t>*Dit is een voorbeeld. Pas de berekening aan naar de eigen situatie door de zaalhuur, uurtarief van de TOM teamleden, eventuele reiskosten en materiaalkosten in te vullen. 
*Deze begroting gaat uit van een 1e uitvoer van 1 TOM groep a 12 personen
*TOM kan uitgevoerd worden met het valpreventieve beweegprogramma's In Balans of Otago. Afhankelijk van de beweeginterventie zijn de kosten verschillend. Dit onderscheid wordt duidelijk in Deel 2 van de begroting.
*Let op: Onderdeel van TOM is een half uur koffie drinken voor of na de bijeenkomsten. In deze begroting is dit niet meegenomen in het honorarium van de docent en de zaalhuur. U kunt dit wel opnemen in de berekening.</t>
  </si>
  <si>
    <t>Deel 1: TOM algemeen</t>
  </si>
  <si>
    <t>Voorbereidingen TOM en werkzaamheden TOM coördinator</t>
  </si>
  <si>
    <t>Training TOM coördinator (optioneel)</t>
  </si>
  <si>
    <t>Projectmanagement en aanjagersfunctie door TOM coördinator, o.a:
*Planning, taakverdeling en begroting
*Voortgangsoverleggen
*Organiseren en aanwezig bij kick-off met TOM team
*Organiseren en aanwezig bij informatiebijeenkomst(en)
*Organiseren en aanwezig bij startbijeenkomst
*Organiseren en aanwezig bij eindbijeenkomst
*Regelen locaties en catering
*Werven TOM-maatjes
*Registreren aanmeldingen en afmeldingen
*Printen en verzenden communicatiematerialen
*Aanhaken stakeholders voor werving
*Verspreiden materialen voor werving
*Benaderen en contracteren fysiotherapeuten
*Benaderen en contracteren diëtisten
*evt. aanpassen communicatiematerialen voor werving en uitvoer</t>
  </si>
  <si>
    <t>Drukkosten communicatiematerialen voor uitvoering en werving</t>
  </si>
  <si>
    <t>Training In Balans/Otago docent(en)</t>
  </si>
  <si>
    <t>Totaal voorbereidingen TOM</t>
  </si>
  <si>
    <t xml:space="preserve">Kick-off bijeenkomst TOM team </t>
  </si>
  <si>
    <t>1 kick-off bijeenkomst van 2 uur</t>
  </si>
  <si>
    <t>Aanwezigheid fysiotherapeut/beweegdocent</t>
  </si>
  <si>
    <t xml:space="preserve">Aanwezigheid diëtist </t>
  </si>
  <si>
    <t>Totaal kick-off bijeenkomst</t>
  </si>
  <si>
    <t>Informatiebijeenkomst met screening</t>
  </si>
  <si>
    <t>1 informatiebijeenkomst van 4 uur</t>
  </si>
  <si>
    <t xml:space="preserve">Zaalhuur en evt. huur beamer en catering </t>
  </si>
  <si>
    <t>Screening potentiële deelnemers door fysiotherapeut</t>
  </si>
  <si>
    <t>Screening potentiële deelnemers door diëtist</t>
  </si>
  <si>
    <t>Totaal informatiebijeenkomst met screening</t>
  </si>
  <si>
    <t>Startbijeenkomst</t>
  </si>
  <si>
    <t>1 startbijeenkomst van 2 uur</t>
  </si>
  <si>
    <t>Totaal startbijeenkomst</t>
  </si>
  <si>
    <t>Lunchbijeenkomsten en voedingsconsulten</t>
  </si>
  <si>
    <t>6 lunchbijeenkomsten, uitgaande van 12 deelnemers</t>
  </si>
  <si>
    <t xml:space="preserve">Boodschappen lunches </t>
  </si>
  <si>
    <t>Verzorgen 6x lunches van 1 uur incl. 1 uur voorbereiding (diëtist)</t>
  </si>
  <si>
    <t xml:space="preserve">Zaalhuur en evt. huur beamer </t>
  </si>
  <si>
    <t xml:space="preserve">Diëtistische consulten incl. voedingsdagboek </t>
  </si>
  <si>
    <t>Totaal lunchbijeenkomsten en voedingsconsulten</t>
  </si>
  <si>
    <t>Eindbijeenkomst</t>
  </si>
  <si>
    <t>Bedankje TOM maatjes</t>
  </si>
  <si>
    <t>Totaal Eindbijeenkomst</t>
  </si>
  <si>
    <t>Verplichte monitoring en evaluatie</t>
  </si>
  <si>
    <t>Evaluatie vragenlijst deelnemers</t>
  </si>
  <si>
    <t>Evaluatie met TOM team incl voorbereiding en verwerking</t>
  </si>
  <si>
    <t>Terugkoppeling aan deelnemers</t>
  </si>
  <si>
    <t>Totaal monitoring en evaluatie</t>
  </si>
  <si>
    <t>Deel 2: Valpreventieve beweeginterventie binnen TOM</t>
  </si>
  <si>
    <t>LET OP! Het volgende deel van de begroting gaat over de valpreventieve beweeginterventie. Maak een keuze:
LINKS = In Balans, RECHTS = Otago</t>
  </si>
  <si>
    <t>IN BALANS</t>
  </si>
  <si>
    <t>OTAGO</t>
  </si>
  <si>
    <t>Cursusbijeenkomsten</t>
  </si>
  <si>
    <t>Otago oefenprogramma - individu</t>
  </si>
  <si>
    <t>3 cursusbijeenkomsten van 2 uur
Uitgaande van 12 deelnemers</t>
  </si>
  <si>
    <t xml:space="preserve">Honorarium docent huisbezoek </t>
  </si>
  <si>
    <t>Honorarium docent telefonisch consult</t>
  </si>
  <si>
    <t>Otago oefenprogramma - groep</t>
  </si>
  <si>
    <t>20 cursusbijeenkomsten: 18 reguliere bijeenkomsten (1 uur) en 2 testbijeenkomsten (2 uur)
Uitgaande van 12 deelnemers</t>
  </si>
  <si>
    <t>24 Trainingsbijeenkomsten van 45 minuten. Hier uitgegaan van 1 uur
Uitgaande van 8 deelnemers</t>
  </si>
  <si>
    <t>Totaal honorarium In Balans docenten</t>
  </si>
  <si>
    <t>Totaal TOM met In Balans als beweegprogramma</t>
  </si>
  <si>
    <t>Totaal TOM met Otago als beweegprogramma</t>
  </si>
  <si>
    <t>Totaal TOM met In Balans</t>
  </si>
  <si>
    <t>Totaal TOM met Otago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</si>
</sst>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_ @_ "/>
  </numFmts>
  <fonts count="18">
    <font>
      <sz val="11"/>
      <color theme="1"/>
      <name val="Calibri"/>
      <family val="2"/>
      <scheme val="minor"/>
    </font>
    <font>
      <sz val="14"/>
      <color theme="1"/>
      <name val="Calibri"/>
      <family val="2"/>
      <scheme val="minor"/>
    </font>
    <font>
      <b/>
      <sz val="14"/>
      <color theme="1"/>
      <name val="Calibri"/>
      <family val="2"/>
      <scheme val="minor"/>
    </font>
    <font>
      <sz val="14"/>
      <color theme="0"/>
      <name val="Calibri"/>
      <family val="2"/>
      <scheme val="minor"/>
    </font>
    <font>
      <sz val="12"/>
      <color theme="1"/>
      <name val="Calibri"/>
      <family val="2"/>
      <scheme val="minor"/>
    </font>
    <font>
      <sz val="11"/>
      <name val="Calibri"/>
      <family val="2"/>
      <scheme val="minor"/>
    </font>
    <font>
      <sz val="14"/>
      <name val="Calibri"/>
      <family val="2"/>
      <scheme val="minor"/>
    </font>
    <font>
      <sz val="11"/>
      <color theme="0"/>
      <name val="Calibri"/>
      <family val="2"/>
      <scheme val="minor"/>
    </font>
    <font>
      <b/>
      <sz val="12"/>
      <color theme="1"/>
      <name val="Calibri"/>
      <family val="2"/>
      <scheme val="minor"/>
    </font>
    <font>
      <sz val="12"/>
      <name val="Calibri"/>
      <family val="2"/>
      <scheme val="minor"/>
    </font>
    <font>
      <sz val="12"/>
      <color theme="0"/>
      <name val="Calibri"/>
      <family val="2"/>
      <scheme val="minor"/>
    </font>
    <font>
      <b/>
      <u/>
      <sz val="14"/>
      <color theme="1"/>
      <name val="Calibri"/>
      <family val="2"/>
      <scheme val="minor"/>
    </font>
    <font>
      <b/>
      <u/>
      <sz val="14"/>
      <name val="Calibri"/>
      <family val="2"/>
      <scheme val="minor"/>
    </font>
    <font>
      <sz val="11"/>
      <color theme="1"/>
      <name val="Aptos Narrow"/>
      <family val="2"/>
    </font>
    <font>
      <u/>
      <sz val="11"/>
      <color theme="10"/>
      <name val="Calibri"/>
      <family val="2"/>
      <scheme val="minor"/>
    </font>
    <font>
      <b/>
      <sz val="14"/>
      <color rgb="FF000000"/>
      <name val="Calibri"/>
      <scheme val="minor"/>
    </font>
    <font>
      <sz val="12"/>
      <color rgb="FF000000"/>
      <name val="Calibri"/>
      <scheme val="minor"/>
    </font>
    <font>
      <sz val="11"/>
      <color rgb="FF000000"/>
      <name val="Aptos Narrow"/>
      <charset val="1"/>
    </font>
  </fonts>
  <fills count="6">
    <fill>
      <patternFill patternType="none"/>
    </fill>
    <fill>
      <patternFill patternType="gray125"/>
    </fill>
    <fill>
      <patternFill patternType="solid">
        <fgColor theme="0"/>
        <bgColor indexed="64"/>
      </patternFill>
    </fill>
    <fill>
      <patternFill patternType="solid">
        <fgColor rgb="FFF08D17"/>
        <bgColor indexed="64"/>
      </patternFill>
    </fill>
    <fill>
      <patternFill patternType="solid">
        <fgColor rgb="FFBED3C7"/>
        <bgColor indexed="64"/>
      </patternFill>
    </fill>
    <fill>
      <patternFill patternType="solid">
        <fgColor rgb="FFF9CF9D"/>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ck">
        <color auto="1"/>
      </left>
      <right style="thick">
        <color auto="1"/>
      </right>
      <top style="thick">
        <color auto="1"/>
      </top>
      <bottom style="thick">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14" fillId="0" borderId="0" applyNumberFormat="0" applyFill="0" applyBorder="0" applyAlignment="0" applyProtection="0"/>
  </cellStyleXfs>
  <cellXfs count="106">
    <xf numFmtId="0" fontId="0" fillId="0" borderId="0" xfId="0"/>
    <xf numFmtId="0" fontId="0" fillId="2" borderId="0" xfId="0" applyFill="1"/>
    <xf numFmtId="0" fontId="1" fillId="2" borderId="0" xfId="0" applyFont="1" applyFill="1"/>
    <xf numFmtId="0" fontId="4" fillId="0" borderId="1" xfId="0" applyFont="1" applyBorder="1" applyAlignment="1">
      <alignment vertical="center"/>
    </xf>
    <xf numFmtId="0" fontId="5" fillId="2" borderId="0" xfId="0" applyFont="1" applyFill="1"/>
    <xf numFmtId="0" fontId="6" fillId="2" borderId="0" xfId="0" applyFont="1" applyFill="1"/>
    <xf numFmtId="0" fontId="3" fillId="2" borderId="0" xfId="0" applyFont="1" applyFill="1"/>
    <xf numFmtId="0" fontId="7" fillId="2" borderId="0" xfId="0" applyFont="1" applyFill="1"/>
    <xf numFmtId="0" fontId="0" fillId="2" borderId="0" xfId="0" applyFill="1" applyAlignment="1">
      <alignment vertical="center"/>
    </xf>
    <xf numFmtId="0" fontId="7" fillId="2" borderId="0" xfId="0" applyFont="1" applyFill="1" applyAlignment="1">
      <alignment vertical="center"/>
    </xf>
    <xf numFmtId="0" fontId="5" fillId="2" borderId="0" xfId="0" applyFont="1" applyFill="1" applyAlignment="1">
      <alignment vertical="center"/>
    </xf>
    <xf numFmtId="0" fontId="2" fillId="4" borderId="1" xfId="0" applyFont="1" applyFill="1" applyBorder="1"/>
    <xf numFmtId="0" fontId="2" fillId="4" borderId="3" xfId="0" applyFont="1" applyFill="1" applyBorder="1"/>
    <xf numFmtId="164" fontId="4" fillId="0" borderId="1" xfId="0" applyNumberFormat="1" applyFont="1" applyBorder="1" applyAlignment="1">
      <alignment vertical="center"/>
    </xf>
    <xf numFmtId="0" fontId="2" fillId="4" borderId="2" xfId="0" applyFont="1" applyFill="1" applyBorder="1"/>
    <xf numFmtId="0" fontId="4" fillId="0" borderId="2" xfId="0" applyFont="1" applyBorder="1" applyAlignment="1">
      <alignment vertical="center"/>
    </xf>
    <xf numFmtId="164" fontId="4" fillId="0" borderId="3" xfId="0" applyNumberFormat="1"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164" fontId="4" fillId="0" borderId="20" xfId="0" applyNumberFormat="1" applyFont="1" applyBorder="1" applyAlignment="1">
      <alignment vertical="center"/>
    </xf>
    <xf numFmtId="164" fontId="4" fillId="0" borderId="21" xfId="0" applyNumberFormat="1" applyFont="1" applyBorder="1" applyAlignment="1">
      <alignment vertical="center"/>
    </xf>
    <xf numFmtId="164" fontId="4" fillId="5" borderId="1" xfId="0" applyNumberFormat="1" applyFont="1" applyFill="1" applyBorder="1" applyAlignment="1">
      <alignment vertical="center"/>
    </xf>
    <xf numFmtId="0" fontId="4" fillId="5" borderId="1" xfId="0" applyFont="1" applyFill="1" applyBorder="1" applyAlignment="1">
      <alignment vertical="center"/>
    </xf>
    <xf numFmtId="164" fontId="4" fillId="5" borderId="20" xfId="0" applyNumberFormat="1" applyFont="1" applyFill="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164" fontId="8" fillId="0" borderId="6" xfId="0" applyNumberFormat="1" applyFont="1" applyBorder="1" applyAlignment="1">
      <alignment vertical="center"/>
    </xf>
    <xf numFmtId="164" fontId="8" fillId="0" borderId="5" xfId="0" applyNumberFormat="1" applyFont="1" applyBorder="1" applyAlignment="1">
      <alignment vertical="center"/>
    </xf>
    <xf numFmtId="0" fontId="2" fillId="5" borderId="0" xfId="0" applyFont="1" applyFill="1"/>
    <xf numFmtId="0" fontId="0" fillId="5" borderId="0" xfId="0" applyFill="1"/>
    <xf numFmtId="164" fontId="4" fillId="5" borderId="1" xfId="0" applyNumberFormat="1" applyFont="1" applyFill="1" applyBorder="1" applyAlignment="1">
      <alignment vertical="top"/>
    </xf>
    <xf numFmtId="0" fontId="4" fillId="0" borderId="2" xfId="0" applyFont="1" applyBorder="1" applyAlignment="1">
      <alignment vertical="top" wrapText="1"/>
    </xf>
    <xf numFmtId="0" fontId="4" fillId="0" borderId="1" xfId="0" applyFont="1" applyBorder="1" applyAlignment="1">
      <alignment vertical="top"/>
    </xf>
    <xf numFmtId="164" fontId="4" fillId="0" borderId="3" xfId="0" applyNumberFormat="1" applyFont="1" applyBorder="1" applyAlignment="1">
      <alignment vertical="top"/>
    </xf>
    <xf numFmtId="0" fontId="5" fillId="2" borderId="0" xfId="0" applyFont="1" applyFill="1" applyAlignment="1">
      <alignment vertical="top"/>
    </xf>
    <xf numFmtId="0" fontId="0" fillId="2" borderId="0" xfId="0" applyFill="1" applyAlignment="1">
      <alignment vertical="top"/>
    </xf>
    <xf numFmtId="0" fontId="7" fillId="2" borderId="0" xfId="0" applyFont="1" applyFill="1" applyAlignment="1">
      <alignment vertical="top"/>
    </xf>
    <xf numFmtId="0" fontId="8" fillId="0" borderId="0" xfId="0" applyFont="1" applyAlignment="1">
      <alignment vertical="center"/>
    </xf>
    <xf numFmtId="164" fontId="8" fillId="0" borderId="0" xfId="0" applyNumberFormat="1" applyFont="1" applyAlignment="1">
      <alignment vertical="center"/>
    </xf>
    <xf numFmtId="0" fontId="4"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4" fillId="0" borderId="0" xfId="0" applyFont="1" applyAlignment="1">
      <alignment vertical="center"/>
    </xf>
    <xf numFmtId="0" fontId="9" fillId="0" borderId="0" xfId="0" applyFont="1" applyAlignment="1">
      <alignment vertical="center"/>
    </xf>
    <xf numFmtId="0" fontId="0" fillId="2" borderId="8" xfId="0" applyFill="1" applyBorder="1"/>
    <xf numFmtId="0" fontId="2" fillId="5" borderId="8" xfId="0" applyFont="1" applyFill="1" applyBorder="1"/>
    <xf numFmtId="0" fontId="7" fillId="2" borderId="8" xfId="0" applyFont="1" applyFill="1" applyBorder="1"/>
    <xf numFmtId="0" fontId="7" fillId="2" borderId="9" xfId="0" applyFont="1" applyFill="1" applyBorder="1"/>
    <xf numFmtId="0" fontId="2" fillId="0" borderId="0" xfId="0" applyFont="1"/>
    <xf numFmtId="0" fontId="7" fillId="2" borderId="25" xfId="0" applyFont="1" applyFill="1" applyBorder="1"/>
    <xf numFmtId="0" fontId="2" fillId="4" borderId="26" xfId="0" applyFont="1" applyFill="1" applyBorder="1" applyAlignment="1">
      <alignment wrapText="1"/>
    </xf>
    <xf numFmtId="0" fontId="2" fillId="0" borderId="0" xfId="0" applyFont="1" applyAlignment="1">
      <alignment wrapText="1"/>
    </xf>
    <xf numFmtId="0" fontId="11" fillId="5" borderId="0" xfId="0" applyFont="1" applyFill="1"/>
    <xf numFmtId="0" fontId="7" fillId="5" borderId="0" xfId="0" applyFont="1" applyFill="1"/>
    <xf numFmtId="0" fontId="0" fillId="5" borderId="25" xfId="0" applyFill="1" applyBorder="1"/>
    <xf numFmtId="0" fontId="5" fillId="5" borderId="0" xfId="0" applyFont="1" applyFill="1"/>
    <xf numFmtId="0" fontId="12" fillId="5" borderId="0" xfId="0" applyFont="1" applyFill="1"/>
    <xf numFmtId="0" fontId="11" fillId="2" borderId="0" xfId="0" applyFont="1" applyFill="1"/>
    <xf numFmtId="0" fontId="0" fillId="2" borderId="25" xfId="0" applyFill="1" applyBorder="1"/>
    <xf numFmtId="0" fontId="12" fillId="2" borderId="0" xfId="0" applyFont="1" applyFill="1"/>
    <xf numFmtId="0" fontId="0" fillId="0" borderId="25" xfId="0" applyBorder="1"/>
    <xf numFmtId="0" fontId="4" fillId="0" borderId="4" xfId="0" applyFont="1" applyBorder="1" applyAlignment="1">
      <alignment vertical="center"/>
    </xf>
    <xf numFmtId="0" fontId="4" fillId="0" borderId="5" xfId="0" applyFont="1" applyBorder="1" applyAlignment="1">
      <alignment vertical="center"/>
    </xf>
    <xf numFmtId="164" fontId="4" fillId="5" borderId="5" xfId="0" applyNumberFormat="1" applyFont="1" applyFill="1" applyBorder="1" applyAlignment="1">
      <alignment vertical="center"/>
    </xf>
    <xf numFmtId="164" fontId="4" fillId="0" borderId="6" xfId="0" applyNumberFormat="1" applyFont="1" applyBorder="1" applyAlignment="1">
      <alignment vertical="center"/>
    </xf>
    <xf numFmtId="0" fontId="2" fillId="3" borderId="7" xfId="0" applyFont="1" applyFill="1" applyBorder="1" applyAlignment="1">
      <alignment wrapText="1"/>
    </xf>
    <xf numFmtId="0" fontId="2" fillId="3" borderId="9" xfId="0" applyFont="1" applyFill="1" applyBorder="1" applyAlignment="1">
      <alignment wrapText="1"/>
    </xf>
    <xf numFmtId="0" fontId="4" fillId="3" borderId="15" xfId="0" applyFont="1" applyFill="1" applyBorder="1" applyAlignment="1">
      <alignment wrapText="1"/>
    </xf>
    <xf numFmtId="0" fontId="4" fillId="3" borderId="25" xfId="0" applyFont="1" applyFill="1" applyBorder="1" applyAlignment="1">
      <alignment wrapText="1"/>
    </xf>
    <xf numFmtId="0" fontId="4" fillId="3" borderId="14" xfId="0" applyFont="1" applyFill="1" applyBorder="1" applyAlignment="1">
      <alignment wrapText="1"/>
    </xf>
    <xf numFmtId="0" fontId="0" fillId="2" borderId="0" xfId="0" applyFill="1" applyAlignment="1">
      <alignment wrapText="1"/>
    </xf>
    <xf numFmtId="0" fontId="14" fillId="2" borderId="10" xfId="1" applyFill="1" applyBorder="1"/>
    <xf numFmtId="0" fontId="0" fillId="2" borderId="11" xfId="0" applyFill="1" applyBorder="1"/>
    <xf numFmtId="0" fontId="0" fillId="2" borderId="12" xfId="0" applyFill="1" applyBorder="1"/>
    <xf numFmtId="0" fontId="14" fillId="2" borderId="0" xfId="1" applyFill="1" applyBorder="1"/>
    <xf numFmtId="0" fontId="0" fillId="2" borderId="30" xfId="0" applyFill="1" applyBorder="1"/>
    <xf numFmtId="0" fontId="17" fillId="0" borderId="0" xfId="0" applyFont="1"/>
    <xf numFmtId="0" fontId="4" fillId="3" borderId="15" xfId="0" applyFont="1" applyFill="1" applyBorder="1" applyAlignment="1">
      <alignment horizontal="left" wrapText="1"/>
    </xf>
    <xf numFmtId="0" fontId="4" fillId="0" borderId="13" xfId="0" applyFont="1" applyBorder="1" applyAlignment="1">
      <alignment horizontal="left"/>
    </xf>
    <xf numFmtId="0" fontId="2" fillId="3" borderId="7" xfId="0" applyFont="1" applyFill="1" applyBorder="1" applyAlignment="1">
      <alignment horizontal="left" wrapText="1"/>
    </xf>
    <xf numFmtId="0" fontId="2" fillId="3" borderId="8" xfId="0" applyFont="1" applyFill="1" applyBorder="1" applyAlignment="1">
      <alignment horizontal="left"/>
    </xf>
    <xf numFmtId="0" fontId="2" fillId="3" borderId="16" xfId="0" applyFont="1" applyFill="1" applyBorder="1" applyAlignment="1">
      <alignment horizontal="left" wrapText="1"/>
    </xf>
    <xf numFmtId="0" fontId="2" fillId="3" borderId="17" xfId="0" applyFont="1" applyFill="1" applyBorder="1" applyAlignment="1">
      <alignment horizontal="left"/>
    </xf>
    <xf numFmtId="0" fontId="2" fillId="3" borderId="18" xfId="0" applyFont="1" applyFill="1" applyBorder="1" applyAlignment="1">
      <alignment horizontal="left"/>
    </xf>
    <xf numFmtId="0" fontId="0" fillId="2" borderId="7" xfId="0" applyFill="1"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4" fillId="0" borderId="14" xfId="0" applyFont="1" applyBorder="1" applyAlignment="1">
      <alignment horizontal="left"/>
    </xf>
    <xf numFmtId="0" fontId="4" fillId="3" borderId="13" xfId="0" applyFont="1" applyFill="1" applyBorder="1" applyAlignment="1">
      <alignment horizontal="left" wrapText="1"/>
    </xf>
    <xf numFmtId="0" fontId="4" fillId="3" borderId="14"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15" fillId="3" borderId="16" xfId="0" applyFont="1" applyFill="1" applyBorder="1" applyAlignment="1">
      <alignment horizontal="left" wrapText="1"/>
    </xf>
    <xf numFmtId="0" fontId="0" fillId="2" borderId="8" xfId="0" applyFill="1" applyBorder="1" applyAlignment="1">
      <alignment horizontal="left" wrapText="1"/>
    </xf>
    <xf numFmtId="0" fontId="2" fillId="3" borderId="31" xfId="0" applyFont="1" applyFill="1" applyBorder="1" applyAlignment="1">
      <alignment horizontal="left" wrapText="1"/>
    </xf>
    <xf numFmtId="0" fontId="2" fillId="3" borderId="32" xfId="0" applyFont="1" applyFill="1" applyBorder="1" applyAlignment="1">
      <alignment horizontal="left"/>
    </xf>
    <xf numFmtId="0" fontId="2" fillId="3" borderId="33" xfId="0" applyFont="1" applyFill="1" applyBorder="1" applyAlignment="1">
      <alignment horizontal="left"/>
    </xf>
    <xf numFmtId="0" fontId="2" fillId="3" borderId="27" xfId="0" applyFont="1" applyFill="1" applyBorder="1" applyAlignment="1">
      <alignment horizontal="left" wrapText="1"/>
    </xf>
    <xf numFmtId="0" fontId="2" fillId="3" borderId="28" xfId="0" applyFont="1" applyFill="1" applyBorder="1" applyAlignment="1">
      <alignment horizontal="left" wrapText="1"/>
    </xf>
    <xf numFmtId="0" fontId="2" fillId="3" borderId="29" xfId="0" applyFont="1" applyFill="1" applyBorder="1" applyAlignment="1">
      <alignment horizontal="left" wrapText="1"/>
    </xf>
    <xf numFmtId="0" fontId="2" fillId="3" borderId="22" xfId="0" applyFont="1" applyFill="1" applyBorder="1" applyAlignment="1">
      <alignment horizontal="left" wrapText="1"/>
    </xf>
    <xf numFmtId="0" fontId="2" fillId="3" borderId="23" xfId="0" applyFont="1" applyFill="1" applyBorder="1" applyAlignment="1">
      <alignment horizontal="left" wrapText="1"/>
    </xf>
    <xf numFmtId="0" fontId="2" fillId="3" borderId="24" xfId="0" applyFont="1" applyFill="1" applyBorder="1" applyAlignment="1">
      <alignment horizontal="left" wrapText="1"/>
    </xf>
    <xf numFmtId="0" fontId="4" fillId="2" borderId="10" xfId="0" applyFont="1" applyFill="1" applyBorder="1" applyAlignment="1">
      <alignment vertical="top" wrapText="1"/>
    </xf>
    <xf numFmtId="0" fontId="4" fillId="2" borderId="11" xfId="0" applyFont="1" applyFill="1" applyBorder="1" applyAlignment="1">
      <alignment vertical="top" wrapText="1"/>
    </xf>
    <xf numFmtId="0" fontId="4" fillId="2" borderId="12" xfId="0" applyFont="1" applyFill="1" applyBorder="1" applyAlignment="1">
      <alignment vertical="top" wrapText="1"/>
    </xf>
  </cellXfs>
  <cellStyles count="2">
    <cellStyle name="Hyperlink" xfId="1" builtinId="8"/>
    <cellStyle name="Standaard" xfId="0" builtinId="0"/>
  </cellStyles>
  <dxfs count="0"/>
  <tableStyles count="0" defaultTableStyle="TableStyleMedium2" defaultPivotStyle="PivotStyleLight16"/>
  <colors>
    <mruColors>
      <color rgb="FFF9CF9D"/>
      <color rgb="FFF08D17"/>
      <color rgb="FFBED3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1</xdr:col>
      <xdr:colOff>2392680</xdr:colOff>
      <xdr:row>4</xdr:row>
      <xdr:rowOff>38100</xdr:rowOff>
    </xdr:to>
    <xdr:pic>
      <xdr:nvPicPr>
        <xdr:cNvPr id="2" name="Afbeelding 1">
          <a:extLst>
            <a:ext uri="{FF2B5EF4-FFF2-40B4-BE49-F238E27FC236}">
              <a16:creationId xmlns:a16="http://schemas.microsoft.com/office/drawing/2014/main" id="{946083F8-7068-4697-A05A-51CC348EF0F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699" t="20602" r="8362" b="23602"/>
        <a:stretch/>
      </xdr:blipFill>
      <xdr:spPr>
        <a:xfrm>
          <a:off x="342900" y="180975"/>
          <a:ext cx="2333625"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1</xdr:col>
      <xdr:colOff>2383790</xdr:colOff>
      <xdr:row>4</xdr:row>
      <xdr:rowOff>38100</xdr:rowOff>
    </xdr:to>
    <xdr:pic>
      <xdr:nvPicPr>
        <xdr:cNvPr id="2" name="Afbeelding 1">
          <a:extLst>
            <a:ext uri="{FF2B5EF4-FFF2-40B4-BE49-F238E27FC236}">
              <a16:creationId xmlns:a16="http://schemas.microsoft.com/office/drawing/2014/main" id="{653CC9CD-1BBB-49D3-80ED-17407725063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699" t="20602" r="8362" b="23602"/>
        <a:stretch/>
      </xdr:blipFill>
      <xdr:spPr>
        <a:xfrm>
          <a:off x="350520" y="180975"/>
          <a:ext cx="2392680" cy="5886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1</xdr:col>
      <xdr:colOff>2392680</xdr:colOff>
      <xdr:row>4</xdr:row>
      <xdr:rowOff>38100</xdr:rowOff>
    </xdr:to>
    <xdr:pic>
      <xdr:nvPicPr>
        <xdr:cNvPr id="2" name="Afbeelding 1">
          <a:extLst>
            <a:ext uri="{FF2B5EF4-FFF2-40B4-BE49-F238E27FC236}">
              <a16:creationId xmlns:a16="http://schemas.microsoft.com/office/drawing/2014/main" id="{3E33DB76-A551-49D0-A962-8617FF52284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699" t="20602" r="8362" b="23602"/>
        <a:stretch/>
      </xdr:blipFill>
      <xdr:spPr>
        <a:xfrm>
          <a:off x="350520" y="180975"/>
          <a:ext cx="2392680" cy="5886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1</xdr:col>
      <xdr:colOff>2475230</xdr:colOff>
      <xdr:row>4</xdr:row>
      <xdr:rowOff>44450</xdr:rowOff>
    </xdr:to>
    <xdr:pic>
      <xdr:nvPicPr>
        <xdr:cNvPr id="2" name="Afbeelding 1">
          <a:extLst>
            <a:ext uri="{FF2B5EF4-FFF2-40B4-BE49-F238E27FC236}">
              <a16:creationId xmlns:a16="http://schemas.microsoft.com/office/drawing/2014/main" id="{1E5F2F06-ECE3-49B5-B763-DA8747D0719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699" t="20602" r="8362" b="23602"/>
        <a:stretch/>
      </xdr:blipFill>
      <xdr:spPr>
        <a:xfrm>
          <a:off x="361950" y="180975"/>
          <a:ext cx="2389505" cy="593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veiligheid.nl/sites/default/files/2024-04/criteria%20valpreventieve%20beweeginterventies.pdf?utm_source=nieuwsbrief_vnl&amp;utm_medium=email&amp;utm_term=&amp;utm_content=$%7bmail.job.contentName%7d&amp;utm_campaign=$%7bmail.job.publishDateTime%7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veiligheid.nl/sites/default/files/2024-04/criteria%20valpreventieve%20beweeginterventies.pdf?utm_source=nieuwsbrief_vnl&amp;utm_medium=email&amp;utm_term=&amp;utm_content=$%7bmail.job.contentName%7d&amp;utm_campaign=$%7bmail.job.publishDateTime%7d"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veiligheid.nl/sites/default/files/2024-04/criteria%20valpreventieve%20beweeginterventies.pdf?utm_source=nieuwsbrief_vnl&amp;utm_medium=email&amp;utm_term=&amp;utm_content=$%7bmail.job.contentName%7d&amp;utm_campaign=$%7bmail.job.publishDateTime%7d"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BCAC-7A67-42AF-ACCA-4598D938D960}">
  <dimension ref="B6:R48"/>
  <sheetViews>
    <sheetView tabSelected="1" workbookViewId="0">
      <selection activeCell="C52" sqref="C52"/>
    </sheetView>
  </sheetViews>
  <sheetFormatPr defaultColWidth="9.140625" defaultRowHeight="14.45"/>
  <cols>
    <col min="1" max="1" width="5.140625" style="1" customWidth="1"/>
    <col min="2" max="2" width="61.28515625" style="1" customWidth="1"/>
    <col min="3" max="3" width="12.85546875" style="1" bestFit="1" customWidth="1"/>
    <col min="4" max="4" width="18.140625" style="1" customWidth="1"/>
    <col min="5" max="5" width="23" style="1" bestFit="1" customWidth="1"/>
    <col min="6" max="16384" width="9.140625" style="1"/>
  </cols>
  <sheetData>
    <row r="6" spans="2:18" ht="15" thickBot="1"/>
    <row r="7" spans="2:18" ht="18.600000000000001" thickBot="1">
      <c r="B7" s="81" t="s">
        <v>0</v>
      </c>
      <c r="C7" s="82"/>
      <c r="D7" s="82"/>
      <c r="E7" s="83"/>
      <c r="G7" s="4"/>
      <c r="H7" s="4"/>
      <c r="I7" s="4"/>
      <c r="J7" s="4"/>
      <c r="K7" s="4"/>
      <c r="L7" s="4"/>
      <c r="M7" s="4"/>
      <c r="N7" s="4"/>
      <c r="O7" s="4"/>
      <c r="P7" s="4"/>
      <c r="Q7" s="4"/>
      <c r="R7" s="4"/>
    </row>
    <row r="8" spans="2:18" ht="89.45" customHeight="1">
      <c r="B8" s="84" t="s">
        <v>1</v>
      </c>
      <c r="C8" s="85"/>
      <c r="D8" s="85"/>
      <c r="E8" s="86"/>
      <c r="G8" s="4"/>
      <c r="H8" s="4"/>
      <c r="I8" s="4"/>
      <c r="J8" s="4"/>
      <c r="K8" s="4"/>
      <c r="L8" s="4"/>
      <c r="M8" s="4"/>
      <c r="N8" s="4"/>
      <c r="O8" s="4"/>
      <c r="P8" s="4"/>
      <c r="Q8" s="4"/>
      <c r="R8" s="4"/>
    </row>
    <row r="9" spans="2:18" ht="15" thickBot="1">
      <c r="B9" s="71" t="s">
        <v>2</v>
      </c>
      <c r="C9" s="72"/>
      <c r="D9" s="72"/>
      <c r="E9" s="73"/>
      <c r="G9" s="4"/>
      <c r="H9" s="4"/>
      <c r="I9" s="4"/>
      <c r="J9" s="4"/>
      <c r="K9" s="4"/>
      <c r="L9" s="4"/>
      <c r="M9" s="4"/>
      <c r="N9" s="4"/>
      <c r="O9" s="4"/>
      <c r="P9" s="4"/>
      <c r="Q9" s="4"/>
      <c r="R9" s="4"/>
    </row>
    <row r="10" spans="2:18" ht="15" customHeight="1" thickBot="1">
      <c r="G10" s="4"/>
      <c r="H10" s="4"/>
      <c r="I10" s="4"/>
      <c r="J10" s="4"/>
      <c r="K10" s="4"/>
      <c r="L10" s="4"/>
      <c r="M10" s="4"/>
      <c r="N10" s="4"/>
      <c r="O10" s="4"/>
      <c r="P10" s="4"/>
      <c r="Q10" s="4"/>
      <c r="R10" s="4"/>
    </row>
    <row r="11" spans="2:18" ht="18">
      <c r="B11" s="81" t="s">
        <v>3</v>
      </c>
      <c r="C11" s="82"/>
      <c r="D11" s="82"/>
      <c r="E11" s="83"/>
      <c r="G11" s="4"/>
      <c r="H11" s="7"/>
      <c r="I11" s="7"/>
      <c r="J11" s="7"/>
      <c r="K11" s="7"/>
      <c r="L11" s="7"/>
      <c r="M11" s="7"/>
      <c r="N11" s="7"/>
      <c r="O11" s="4"/>
      <c r="P11" s="4"/>
      <c r="Q11" s="4"/>
      <c r="R11" s="4"/>
    </row>
    <row r="12" spans="2:18" ht="33" customHeight="1">
      <c r="B12" s="77" t="s">
        <v>4</v>
      </c>
      <c r="C12" s="78"/>
      <c r="D12" s="78"/>
      <c r="E12" s="87"/>
      <c r="G12" s="4"/>
      <c r="H12" s="7"/>
      <c r="I12" s="7"/>
      <c r="J12" s="7"/>
      <c r="K12" s="7"/>
      <c r="L12" s="7"/>
      <c r="M12" s="7"/>
      <c r="N12" s="7"/>
      <c r="O12" s="4"/>
      <c r="P12" s="4"/>
      <c r="Q12" s="4"/>
      <c r="R12" s="4"/>
    </row>
    <row r="13" spans="2:18" s="2" customFormat="1" ht="18">
      <c r="B13" s="14" t="s">
        <v>5</v>
      </c>
      <c r="C13" s="11" t="s">
        <v>6</v>
      </c>
      <c r="D13" s="11" t="s">
        <v>7</v>
      </c>
      <c r="E13" s="12" t="s">
        <v>8</v>
      </c>
      <c r="G13" s="5"/>
      <c r="H13" s="6"/>
      <c r="I13" s="6"/>
      <c r="J13" s="6"/>
      <c r="K13" s="6"/>
      <c r="L13" s="6"/>
      <c r="M13" s="6"/>
      <c r="N13" s="6"/>
      <c r="O13" s="5"/>
      <c r="P13" s="5"/>
      <c r="Q13" s="5"/>
      <c r="R13" s="5"/>
    </row>
    <row r="14" spans="2:18" s="8" customFormat="1" ht="15.6">
      <c r="B14" s="15" t="s">
        <v>9</v>
      </c>
      <c r="C14" s="3">
        <v>2</v>
      </c>
      <c r="D14" s="21"/>
      <c r="E14" s="16">
        <f>SUM(C14*D14)</f>
        <v>0</v>
      </c>
      <c r="F14" s="10"/>
      <c r="G14" s="10"/>
      <c r="H14" s="9" t="s">
        <v>10</v>
      </c>
      <c r="I14" s="9" t="s">
        <v>11</v>
      </c>
      <c r="J14" s="9"/>
      <c r="K14" s="9"/>
      <c r="L14" s="9"/>
      <c r="M14" s="9"/>
      <c r="N14" s="9"/>
      <c r="O14" s="10"/>
      <c r="P14" s="10"/>
      <c r="Q14" s="10"/>
      <c r="R14" s="10"/>
    </row>
    <row r="15" spans="2:18" s="8" customFormat="1" ht="15.6">
      <c r="B15" s="15" t="s">
        <v>12</v>
      </c>
      <c r="C15" s="3">
        <v>2</v>
      </c>
      <c r="D15" s="21"/>
      <c r="E15" s="16">
        <f t="shared" ref="E15:E18" si="0">SUM(C15*D15)</f>
        <v>0</v>
      </c>
      <c r="F15" s="10"/>
      <c r="G15" s="10"/>
      <c r="H15" s="9" t="s">
        <v>13</v>
      </c>
      <c r="I15" s="9" t="s">
        <v>14</v>
      </c>
      <c r="J15" s="9"/>
      <c r="K15" s="9"/>
      <c r="L15" s="9"/>
      <c r="M15" s="9"/>
      <c r="N15" s="9"/>
      <c r="O15" s="10"/>
      <c r="P15" s="10"/>
      <c r="Q15" s="10"/>
      <c r="R15" s="10"/>
    </row>
    <row r="16" spans="2:18" s="8" customFormat="1" ht="15.6">
      <c r="B16" s="15" t="s">
        <v>15</v>
      </c>
      <c r="C16" s="22"/>
      <c r="D16" s="13">
        <v>0.21</v>
      </c>
      <c r="E16" s="16">
        <f t="shared" si="0"/>
        <v>0</v>
      </c>
      <c r="F16" s="10"/>
      <c r="G16" s="10"/>
      <c r="H16" s="9" t="s">
        <v>16</v>
      </c>
      <c r="I16" s="9" t="s">
        <v>17</v>
      </c>
      <c r="J16" s="9"/>
      <c r="K16" s="9"/>
      <c r="L16" s="9"/>
      <c r="M16" s="9"/>
      <c r="N16" s="9"/>
      <c r="O16" s="10"/>
      <c r="P16" s="10"/>
      <c r="Q16" s="10"/>
      <c r="R16" s="10"/>
    </row>
    <row r="17" spans="2:18" s="8" customFormat="1" ht="15.6">
      <c r="B17" s="15" t="s">
        <v>18</v>
      </c>
      <c r="C17" s="3">
        <v>1</v>
      </c>
      <c r="D17" s="21"/>
      <c r="E17" s="16">
        <f t="shared" si="0"/>
        <v>0</v>
      </c>
      <c r="F17" s="10"/>
      <c r="G17" s="10"/>
      <c r="H17" s="9" t="s">
        <v>19</v>
      </c>
      <c r="I17" s="9" t="s">
        <v>20</v>
      </c>
      <c r="J17" s="9"/>
      <c r="K17" s="9"/>
      <c r="L17" s="9"/>
      <c r="M17" s="9"/>
      <c r="N17" s="9"/>
      <c r="O17" s="10"/>
      <c r="P17" s="10"/>
      <c r="Q17" s="10"/>
      <c r="R17" s="10"/>
    </row>
    <row r="18" spans="2:18" s="8" customFormat="1" ht="15.6">
      <c r="B18" s="15" t="s">
        <v>21</v>
      </c>
      <c r="C18" s="3">
        <v>20</v>
      </c>
      <c r="D18" s="21"/>
      <c r="E18" s="16">
        <f t="shared" si="0"/>
        <v>0</v>
      </c>
      <c r="F18" s="10"/>
      <c r="G18" s="10"/>
      <c r="H18" s="9" t="s">
        <v>22</v>
      </c>
      <c r="I18" s="9"/>
      <c r="J18" s="9"/>
      <c r="K18" s="9"/>
      <c r="L18" s="9"/>
      <c r="M18" s="9"/>
      <c r="N18" s="9"/>
      <c r="O18" s="10"/>
      <c r="P18" s="10"/>
      <c r="Q18" s="10"/>
      <c r="R18" s="10"/>
    </row>
    <row r="19" spans="2:18" s="8" customFormat="1" ht="16.149999999999999" thickBot="1">
      <c r="B19" s="24" t="s">
        <v>23</v>
      </c>
      <c r="C19" s="25"/>
      <c r="D19" s="25"/>
      <c r="E19" s="26">
        <f>SUM(E14:E18)</f>
        <v>0</v>
      </c>
      <c r="F19" s="10"/>
      <c r="G19" s="10"/>
      <c r="H19" s="9" t="s">
        <v>24</v>
      </c>
      <c r="I19" s="9"/>
      <c r="J19" s="9"/>
      <c r="K19" s="9"/>
      <c r="L19" s="9"/>
      <c r="M19" s="9"/>
      <c r="N19" s="9"/>
      <c r="O19" s="10"/>
      <c r="P19" s="10"/>
      <c r="Q19" s="10"/>
      <c r="R19" s="10"/>
    </row>
    <row r="20" spans="2:18">
      <c r="G20" s="4"/>
      <c r="H20" s="7"/>
      <c r="I20" s="7"/>
      <c r="J20" s="7"/>
      <c r="K20" s="7"/>
      <c r="L20" s="7"/>
      <c r="M20" s="7"/>
      <c r="N20" s="7"/>
      <c r="O20" s="4"/>
      <c r="P20" s="4"/>
      <c r="Q20" s="4"/>
      <c r="R20" s="4"/>
    </row>
    <row r="21" spans="2:18" ht="15" thickBot="1">
      <c r="G21" s="4"/>
      <c r="H21" s="4"/>
      <c r="I21" s="4"/>
      <c r="J21" s="4"/>
      <c r="K21" s="4"/>
      <c r="L21" s="4"/>
      <c r="M21" s="4"/>
      <c r="N21" s="4"/>
      <c r="O21" s="4"/>
      <c r="P21" s="4"/>
      <c r="Q21" s="4"/>
      <c r="R21" s="4"/>
    </row>
    <row r="22" spans="2:18" ht="18">
      <c r="B22" s="79" t="s">
        <v>25</v>
      </c>
      <c r="C22" s="90"/>
      <c r="D22" s="90"/>
      <c r="E22" s="91"/>
      <c r="G22" s="4"/>
      <c r="H22" s="4"/>
      <c r="I22" s="4"/>
      <c r="J22" s="4"/>
      <c r="K22" s="4"/>
      <c r="L22" s="4"/>
      <c r="M22" s="4"/>
      <c r="N22" s="4"/>
      <c r="O22" s="4"/>
      <c r="P22" s="4"/>
      <c r="Q22" s="4"/>
      <c r="R22" s="4"/>
    </row>
    <row r="23" spans="2:18" ht="33.6" customHeight="1">
      <c r="B23" s="77" t="s">
        <v>26</v>
      </c>
      <c r="C23" s="88"/>
      <c r="D23" s="88"/>
      <c r="E23" s="89"/>
    </row>
    <row r="24" spans="2:18" ht="18">
      <c r="B24" s="14" t="s">
        <v>5</v>
      </c>
      <c r="C24" s="11" t="s">
        <v>6</v>
      </c>
      <c r="D24" s="11" t="s">
        <v>7</v>
      </c>
      <c r="E24" s="12" t="s">
        <v>27</v>
      </c>
    </row>
    <row r="25" spans="2:18" ht="15.6">
      <c r="B25" s="15" t="s">
        <v>9</v>
      </c>
      <c r="C25" s="3">
        <f>SUM(3*2)</f>
        <v>6</v>
      </c>
      <c r="D25" s="21"/>
      <c r="E25" s="16">
        <f>SUM(C25*D25)</f>
        <v>0</v>
      </c>
    </row>
    <row r="26" spans="2:18" ht="15.6">
      <c r="B26" s="15" t="s">
        <v>28</v>
      </c>
      <c r="C26" s="3">
        <f>SUM(3*2)</f>
        <v>6</v>
      </c>
      <c r="D26" s="21"/>
      <c r="E26" s="16">
        <f t="shared" ref="E26:E29" si="1">SUM(C26*D26)</f>
        <v>0</v>
      </c>
    </row>
    <row r="27" spans="2:18" ht="15.6">
      <c r="B27" s="15" t="s">
        <v>15</v>
      </c>
      <c r="C27" s="22"/>
      <c r="D27" s="13">
        <v>0.21</v>
      </c>
      <c r="E27" s="16">
        <f t="shared" si="1"/>
        <v>0</v>
      </c>
    </row>
    <row r="28" spans="2:18" customFormat="1" ht="15.6">
      <c r="B28" s="15" t="s">
        <v>29</v>
      </c>
      <c r="C28" s="3">
        <v>12</v>
      </c>
      <c r="D28" s="13">
        <v>12</v>
      </c>
      <c r="E28" s="16">
        <f t="shared" si="1"/>
        <v>144</v>
      </c>
    </row>
    <row r="29" spans="2:18" ht="15.6">
      <c r="B29" s="15" t="s">
        <v>21</v>
      </c>
      <c r="C29" s="3">
        <f>SUM(3*12)</f>
        <v>36</v>
      </c>
      <c r="D29" s="21"/>
      <c r="E29" s="16">
        <f t="shared" si="1"/>
        <v>0</v>
      </c>
    </row>
    <row r="30" spans="2:18" ht="16.149999999999999" thickBot="1">
      <c r="B30" s="24" t="s">
        <v>30</v>
      </c>
      <c r="C30" s="25"/>
      <c r="D30" s="27"/>
      <c r="E30" s="26">
        <f>SUM(E25:E29)</f>
        <v>144</v>
      </c>
    </row>
    <row r="31" spans="2:18" ht="15">
      <c r="B31" s="76" t="s">
        <v>31</v>
      </c>
    </row>
    <row r="32" spans="2:18" ht="15" thickBot="1"/>
    <row r="33" spans="2:5" ht="18">
      <c r="B33" s="79" t="s">
        <v>32</v>
      </c>
      <c r="C33" s="80"/>
      <c r="D33" s="80"/>
      <c r="E33" s="80"/>
    </row>
    <row r="34" spans="2:5" ht="31.15" customHeight="1">
      <c r="B34" s="77" t="s">
        <v>33</v>
      </c>
      <c r="C34" s="78"/>
      <c r="D34" s="78"/>
      <c r="E34" s="78"/>
    </row>
    <row r="35" spans="2:5" ht="18">
      <c r="B35" s="14" t="s">
        <v>34</v>
      </c>
      <c r="C35" s="11" t="s">
        <v>6</v>
      </c>
      <c r="D35" s="11" t="s">
        <v>7</v>
      </c>
      <c r="E35" s="12" t="s">
        <v>8</v>
      </c>
    </row>
    <row r="36" spans="2:5" ht="15.6">
      <c r="B36" s="15" t="s">
        <v>35</v>
      </c>
      <c r="C36" s="3">
        <f>SUM(18*1)</f>
        <v>18</v>
      </c>
      <c r="D36" s="21"/>
      <c r="E36" s="16">
        <f>SUM(C36*D36)</f>
        <v>0</v>
      </c>
    </row>
    <row r="37" spans="2:5" ht="15.6">
      <c r="B37" s="15" t="s">
        <v>36</v>
      </c>
      <c r="C37" s="3">
        <f>SUM(2*2)</f>
        <v>4</v>
      </c>
      <c r="D37" s="21"/>
      <c r="E37" s="16">
        <f t="shared" ref="E37:E40" si="2">SUM(C37*D37)</f>
        <v>0</v>
      </c>
    </row>
    <row r="38" spans="2:5" ht="15.6">
      <c r="B38" s="15" t="s">
        <v>37</v>
      </c>
      <c r="C38" s="3">
        <f>SUM(18*1)</f>
        <v>18</v>
      </c>
      <c r="D38" s="21"/>
      <c r="E38" s="16">
        <f t="shared" si="2"/>
        <v>0</v>
      </c>
    </row>
    <row r="39" spans="2:5" ht="15.6">
      <c r="B39" s="15" t="s">
        <v>38</v>
      </c>
      <c r="C39" s="3">
        <f>SUM(4*2)</f>
        <v>8</v>
      </c>
      <c r="D39" s="21"/>
      <c r="E39" s="16">
        <f t="shared" si="2"/>
        <v>0</v>
      </c>
    </row>
    <row r="40" spans="2:5" ht="15.6">
      <c r="B40" s="15" t="s">
        <v>39</v>
      </c>
      <c r="C40" s="22"/>
      <c r="D40" s="13">
        <v>0.21</v>
      </c>
      <c r="E40" s="16">
        <f t="shared" si="2"/>
        <v>0</v>
      </c>
    </row>
    <row r="41" spans="2:5" ht="15.6">
      <c r="B41" s="17" t="s">
        <v>21</v>
      </c>
      <c r="C41" s="18">
        <f>SUM(20*12)</f>
        <v>240</v>
      </c>
      <c r="D41" s="23"/>
      <c r="E41" s="16">
        <f>SUM(C41*D41)</f>
        <v>0</v>
      </c>
    </row>
    <row r="42" spans="2:5" ht="16.149999999999999" thickBot="1">
      <c r="B42" s="24" t="s">
        <v>40</v>
      </c>
      <c r="C42" s="25"/>
      <c r="D42" s="27"/>
      <c r="E42" s="26">
        <f>SUM(E36:E41)</f>
        <v>0</v>
      </c>
    </row>
    <row r="43" spans="2:5" ht="15">
      <c r="B43" s="76" t="s">
        <v>31</v>
      </c>
    </row>
    <row r="44" spans="2:5" ht="15" thickBot="1"/>
    <row r="45" spans="2:5" ht="18">
      <c r="B45" s="79" t="s">
        <v>41</v>
      </c>
      <c r="C45" s="80"/>
      <c r="D45" s="80"/>
      <c r="E45" s="80"/>
    </row>
    <row r="46" spans="2:5" ht="15.6">
      <c r="B46" s="77" t="s">
        <v>42</v>
      </c>
      <c r="C46" s="78"/>
      <c r="D46" s="78"/>
      <c r="E46" s="78"/>
    </row>
    <row r="47" spans="2:5" ht="18">
      <c r="B47" s="14" t="s">
        <v>34</v>
      </c>
      <c r="C47" s="11" t="s">
        <v>6</v>
      </c>
      <c r="D47" s="11" t="s">
        <v>7</v>
      </c>
      <c r="E47" s="12" t="s">
        <v>8</v>
      </c>
    </row>
    <row r="48" spans="2:5" ht="15.6">
      <c r="B48" s="15" t="s">
        <v>43</v>
      </c>
      <c r="C48" s="3">
        <f>SUM(C15+C26+C38+C39)</f>
        <v>34</v>
      </c>
      <c r="D48" s="21"/>
      <c r="E48" s="16">
        <f>SUM(C48*D48)</f>
        <v>0</v>
      </c>
    </row>
  </sheetData>
  <mergeCells count="10">
    <mergeCell ref="B34:E34"/>
    <mergeCell ref="B33:E33"/>
    <mergeCell ref="B45:E45"/>
    <mergeCell ref="B46:E46"/>
    <mergeCell ref="B7:E7"/>
    <mergeCell ref="B8:E8"/>
    <mergeCell ref="B12:E12"/>
    <mergeCell ref="B11:E11"/>
    <mergeCell ref="B23:E23"/>
    <mergeCell ref="B22:E22"/>
  </mergeCells>
  <hyperlinks>
    <hyperlink ref="B9" r:id="rId1" display="Lees meer informatie over de criteria voor vergoeding van valpreventieve beweeginterventies vanuit de Zvw" xr:uid="{AC2011D7-6DEF-49E0-916B-6BB3CE74C02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7165E-3DB7-4F13-B221-2A95FDC58B1B}">
  <dimension ref="B6:R33"/>
  <sheetViews>
    <sheetView workbookViewId="0">
      <selection activeCell="D36" sqref="D36"/>
    </sheetView>
  </sheetViews>
  <sheetFormatPr defaultColWidth="9.140625" defaultRowHeight="14.45"/>
  <cols>
    <col min="1" max="1" width="5.140625" style="1" customWidth="1"/>
    <col min="2" max="2" width="61.28515625" style="1" customWidth="1"/>
    <col min="3" max="3" width="12.85546875" style="1" bestFit="1" customWidth="1"/>
    <col min="4" max="4" width="18.140625" style="1" customWidth="1"/>
    <col min="5" max="5" width="23" style="1" bestFit="1" customWidth="1"/>
    <col min="6" max="16384" width="9.140625" style="1"/>
  </cols>
  <sheetData>
    <row r="6" spans="2:18" ht="15" thickBot="1"/>
    <row r="7" spans="2:18" ht="18.75">
      <c r="B7" s="81" t="s">
        <v>44</v>
      </c>
      <c r="C7" s="82"/>
      <c r="D7" s="82"/>
      <c r="E7" s="83"/>
      <c r="G7" s="4"/>
      <c r="H7" s="4"/>
      <c r="I7" s="4"/>
      <c r="J7" s="4"/>
      <c r="K7" s="4"/>
      <c r="L7" s="4"/>
      <c r="M7" s="4"/>
      <c r="N7" s="4"/>
      <c r="O7" s="4"/>
      <c r="P7" s="4"/>
      <c r="Q7" s="4"/>
      <c r="R7" s="4"/>
    </row>
    <row r="8" spans="2:18" ht="122.25" customHeight="1">
      <c r="B8" s="84" t="s">
        <v>45</v>
      </c>
      <c r="C8" s="85"/>
      <c r="D8" s="85"/>
      <c r="E8" s="86"/>
      <c r="G8" s="4"/>
      <c r="H8" s="4"/>
      <c r="I8" s="4"/>
      <c r="J8" s="4"/>
      <c r="K8" s="4"/>
      <c r="L8" s="4"/>
      <c r="M8" s="4"/>
      <c r="N8" s="4"/>
      <c r="O8" s="4"/>
      <c r="P8" s="4"/>
      <c r="Q8" s="4"/>
      <c r="R8" s="4"/>
    </row>
    <row r="9" spans="2:18" ht="15" thickBot="1">
      <c r="B9" s="71" t="s">
        <v>2</v>
      </c>
      <c r="C9" s="72"/>
      <c r="D9" s="72"/>
      <c r="E9" s="73"/>
      <c r="G9" s="4"/>
      <c r="H9" s="4"/>
      <c r="I9" s="4"/>
      <c r="J9" s="4"/>
      <c r="K9" s="4"/>
      <c r="L9" s="4"/>
      <c r="M9" s="4"/>
      <c r="N9" s="4"/>
      <c r="O9" s="4"/>
      <c r="P9" s="4"/>
      <c r="Q9" s="4"/>
      <c r="R9" s="4"/>
    </row>
    <row r="10" spans="2:18" ht="15" customHeight="1" thickBot="1">
      <c r="G10" s="4"/>
      <c r="H10" s="4"/>
      <c r="I10" s="4"/>
      <c r="J10" s="4"/>
      <c r="K10" s="4"/>
      <c r="L10" s="4"/>
      <c r="M10" s="4"/>
      <c r="N10" s="4"/>
      <c r="O10" s="4"/>
      <c r="P10" s="4"/>
      <c r="Q10" s="4"/>
      <c r="R10" s="4"/>
    </row>
    <row r="11" spans="2:18" ht="18.75">
      <c r="B11" s="81" t="s">
        <v>46</v>
      </c>
      <c r="C11" s="82"/>
      <c r="D11" s="82"/>
      <c r="E11" s="83"/>
      <c r="G11" s="4"/>
      <c r="H11" s="7"/>
      <c r="I11" s="7"/>
      <c r="J11" s="7"/>
      <c r="K11" s="7"/>
      <c r="L11" s="7"/>
      <c r="M11" s="7"/>
      <c r="N11" s="7"/>
      <c r="O11" s="4"/>
      <c r="P11" s="4"/>
      <c r="Q11" s="4"/>
      <c r="R11" s="4"/>
    </row>
    <row r="12" spans="2:18" s="2" customFormat="1" ht="18">
      <c r="B12" s="14" t="s">
        <v>5</v>
      </c>
      <c r="C12" s="11" t="s">
        <v>6</v>
      </c>
      <c r="D12" s="11" t="s">
        <v>7</v>
      </c>
      <c r="E12" s="12" t="s">
        <v>8</v>
      </c>
      <c r="G12" s="5"/>
      <c r="H12" s="6"/>
      <c r="I12" s="6"/>
      <c r="J12" s="6"/>
      <c r="K12" s="6"/>
      <c r="L12" s="6"/>
      <c r="M12" s="6"/>
      <c r="N12" s="6"/>
      <c r="O12" s="5"/>
      <c r="P12" s="5"/>
      <c r="Q12" s="5"/>
      <c r="R12" s="5"/>
    </row>
    <row r="13" spans="2:18" s="8" customFormat="1" ht="15.6">
      <c r="B13" s="15" t="s">
        <v>47</v>
      </c>
      <c r="C13" s="3">
        <v>1</v>
      </c>
      <c r="D13" s="21"/>
      <c r="E13" s="16">
        <f>SUM(C13*D13)</f>
        <v>0</v>
      </c>
      <c r="F13" s="10"/>
      <c r="G13" s="10"/>
      <c r="H13" s="9" t="s">
        <v>10</v>
      </c>
      <c r="I13" s="9" t="s">
        <v>11</v>
      </c>
      <c r="J13" s="9"/>
      <c r="K13" s="9"/>
      <c r="L13" s="9"/>
      <c r="M13" s="9"/>
      <c r="N13" s="9"/>
      <c r="O13" s="10"/>
      <c r="P13" s="10"/>
      <c r="Q13" s="10"/>
      <c r="R13" s="10"/>
    </row>
    <row r="14" spans="2:18" s="8" customFormat="1" ht="15.6">
      <c r="B14" s="15" t="s">
        <v>48</v>
      </c>
      <c r="C14" s="3">
        <v>6</v>
      </c>
      <c r="D14" s="21"/>
      <c r="E14" s="16">
        <f t="shared" ref="E14" si="0">SUM(C14*D14)</f>
        <v>0</v>
      </c>
      <c r="F14" s="10"/>
      <c r="G14" s="10"/>
      <c r="H14" s="9" t="s">
        <v>13</v>
      </c>
      <c r="I14" s="9" t="s">
        <v>14</v>
      </c>
      <c r="J14" s="9"/>
      <c r="K14" s="9"/>
      <c r="L14" s="9"/>
      <c r="M14" s="9"/>
      <c r="N14" s="9"/>
      <c r="O14" s="10"/>
      <c r="P14" s="10"/>
      <c r="Q14" s="10"/>
      <c r="R14" s="10"/>
    </row>
    <row r="15" spans="2:18" s="8" customFormat="1" ht="15.6">
      <c r="B15" s="15" t="s">
        <v>49</v>
      </c>
      <c r="C15" s="3">
        <v>8</v>
      </c>
      <c r="D15" s="21"/>
      <c r="E15" s="16">
        <f>SUM(C15*D15)</f>
        <v>0</v>
      </c>
      <c r="F15" s="10"/>
      <c r="G15" s="10"/>
      <c r="H15" s="9" t="s">
        <v>16</v>
      </c>
      <c r="I15" s="9" t="s">
        <v>17</v>
      </c>
      <c r="J15" s="9"/>
      <c r="K15" s="9"/>
      <c r="L15" s="9"/>
      <c r="M15" s="9"/>
      <c r="N15" s="9"/>
      <c r="O15" s="10"/>
      <c r="P15" s="10"/>
      <c r="Q15" s="10"/>
      <c r="R15" s="10"/>
    </row>
    <row r="16" spans="2:18" s="8" customFormat="1" ht="15.6">
      <c r="B16" s="15" t="s">
        <v>15</v>
      </c>
      <c r="C16" s="22"/>
      <c r="D16" s="13">
        <v>0.21</v>
      </c>
      <c r="E16" s="16">
        <f>SUM(C16*D16)</f>
        <v>0</v>
      </c>
      <c r="F16" s="10"/>
      <c r="G16" s="10"/>
      <c r="H16" s="9" t="s">
        <v>19</v>
      </c>
      <c r="I16" s="9" t="s">
        <v>20</v>
      </c>
      <c r="J16" s="9"/>
      <c r="K16" s="9"/>
      <c r="L16" s="9"/>
      <c r="M16" s="9"/>
      <c r="N16" s="9"/>
      <c r="O16" s="10"/>
      <c r="P16" s="10"/>
      <c r="Q16" s="10"/>
      <c r="R16" s="10"/>
    </row>
    <row r="17" spans="2:18" s="8" customFormat="1" ht="15.6">
      <c r="B17" s="17" t="s">
        <v>50</v>
      </c>
      <c r="C17" s="18">
        <v>1</v>
      </c>
      <c r="D17" s="19">
        <v>34</v>
      </c>
      <c r="E17" s="16">
        <f>SUM(C17*D17)</f>
        <v>34</v>
      </c>
      <c r="F17" s="10"/>
      <c r="G17" s="10"/>
      <c r="H17" s="9"/>
      <c r="I17" s="9"/>
      <c r="J17" s="9"/>
      <c r="K17" s="9"/>
      <c r="L17" s="9"/>
      <c r="M17" s="9"/>
      <c r="N17" s="9"/>
      <c r="O17" s="10"/>
      <c r="P17" s="10"/>
      <c r="Q17" s="10"/>
      <c r="R17" s="10"/>
    </row>
    <row r="18" spans="2:18" s="8" customFormat="1" ht="15.6">
      <c r="B18" s="17" t="s">
        <v>51</v>
      </c>
      <c r="C18" s="18">
        <v>1</v>
      </c>
      <c r="D18" s="19">
        <v>20</v>
      </c>
      <c r="E18" s="20">
        <f>SUM(C18*D18)</f>
        <v>20</v>
      </c>
      <c r="F18" s="10"/>
      <c r="G18" s="10"/>
      <c r="H18" s="9"/>
      <c r="I18" s="9"/>
      <c r="J18" s="9"/>
      <c r="K18" s="9"/>
      <c r="L18" s="9"/>
      <c r="M18" s="9"/>
      <c r="N18" s="9"/>
      <c r="O18" s="10"/>
      <c r="P18" s="10"/>
      <c r="Q18" s="10"/>
      <c r="R18" s="10"/>
    </row>
    <row r="19" spans="2:18" s="8" customFormat="1" ht="16.149999999999999" thickBot="1">
      <c r="B19" s="24" t="s">
        <v>52</v>
      </c>
      <c r="C19" s="25"/>
      <c r="D19" s="25"/>
      <c r="E19" s="26">
        <f>SUM(E13:E18)</f>
        <v>54</v>
      </c>
      <c r="F19" s="10"/>
      <c r="G19" s="10"/>
      <c r="H19" s="9" t="s">
        <v>24</v>
      </c>
      <c r="I19" s="9"/>
      <c r="J19" s="9"/>
      <c r="K19" s="9"/>
      <c r="L19" s="9"/>
      <c r="M19" s="9"/>
      <c r="N19" s="9"/>
      <c r="O19" s="10"/>
      <c r="P19" s="10"/>
      <c r="Q19" s="10"/>
      <c r="R19" s="10"/>
    </row>
    <row r="20" spans="2:18" ht="28.15" customHeight="1">
      <c r="B20" s="93" t="s">
        <v>53</v>
      </c>
      <c r="C20" s="93"/>
      <c r="D20" s="93"/>
      <c r="E20" s="93"/>
      <c r="G20" s="4"/>
      <c r="H20" s="7"/>
      <c r="I20" s="7"/>
      <c r="J20" s="7"/>
      <c r="K20" s="7"/>
      <c r="L20" s="7"/>
      <c r="M20" s="7"/>
      <c r="N20" s="7"/>
      <c r="O20" s="4"/>
      <c r="P20" s="4"/>
      <c r="Q20" s="4"/>
      <c r="R20" s="4"/>
    </row>
    <row r="21" spans="2:18" ht="15" thickBot="1">
      <c r="G21" s="4"/>
      <c r="H21" s="4"/>
      <c r="I21" s="4"/>
      <c r="J21" s="4"/>
      <c r="K21" s="4"/>
      <c r="L21" s="4"/>
      <c r="M21" s="4"/>
      <c r="N21" s="4"/>
      <c r="O21" s="4"/>
      <c r="P21" s="4"/>
      <c r="Q21" s="4"/>
      <c r="R21" s="4"/>
    </row>
    <row r="22" spans="2:18" ht="52.15" customHeight="1">
      <c r="B22" s="92" t="s">
        <v>54</v>
      </c>
      <c r="C22" s="82"/>
      <c r="D22" s="82"/>
      <c r="E22" s="83"/>
      <c r="G22" s="4"/>
      <c r="H22" s="4"/>
      <c r="I22" s="4"/>
      <c r="J22" s="4"/>
      <c r="K22" s="4"/>
      <c r="L22" s="4"/>
      <c r="M22" s="4"/>
      <c r="N22" s="4"/>
      <c r="O22" s="4"/>
      <c r="P22" s="4"/>
      <c r="Q22" s="4"/>
      <c r="R22" s="4"/>
    </row>
    <row r="23" spans="2:18" ht="18">
      <c r="B23" s="14" t="s">
        <v>5</v>
      </c>
      <c r="C23" s="11" t="s">
        <v>6</v>
      </c>
      <c r="D23" s="11" t="s">
        <v>7</v>
      </c>
      <c r="E23" s="12" t="s">
        <v>8</v>
      </c>
    </row>
    <row r="24" spans="2:18" ht="15.6">
      <c r="B24" s="15" t="s">
        <v>55</v>
      </c>
      <c r="C24" s="3">
        <v>12</v>
      </c>
      <c r="D24" s="21"/>
      <c r="E24" s="16">
        <f t="shared" ref="E24:E27" si="1">SUM(C24*D24)</f>
        <v>0</v>
      </c>
    </row>
    <row r="25" spans="2:18" ht="15.6">
      <c r="B25" s="15" t="s">
        <v>56</v>
      </c>
      <c r="C25" s="22"/>
      <c r="D25" s="13">
        <v>0.21</v>
      </c>
      <c r="E25" s="16">
        <f t="shared" si="1"/>
        <v>0</v>
      </c>
    </row>
    <row r="26" spans="2:18" ht="15.6">
      <c r="B26" s="15" t="s">
        <v>57</v>
      </c>
      <c r="C26" s="3">
        <v>12</v>
      </c>
      <c r="D26" s="21"/>
      <c r="E26" s="16">
        <f t="shared" si="1"/>
        <v>0</v>
      </c>
    </row>
    <row r="27" spans="2:18" ht="15.6">
      <c r="B27" s="15" t="s">
        <v>58</v>
      </c>
      <c r="C27" s="22"/>
      <c r="D27" s="13">
        <v>0.21</v>
      </c>
      <c r="E27" s="16">
        <f t="shared" si="1"/>
        <v>0</v>
      </c>
    </row>
    <row r="28" spans="2:18" ht="15.6">
      <c r="B28" s="15" t="s">
        <v>59</v>
      </c>
      <c r="C28" s="3">
        <v>12</v>
      </c>
      <c r="D28" s="21"/>
      <c r="E28" s="16">
        <f>SUM(C28*D28)</f>
        <v>0</v>
      </c>
    </row>
    <row r="29" spans="2:18" customFormat="1" ht="15.6">
      <c r="B29" s="15" t="s">
        <v>21</v>
      </c>
      <c r="C29" s="22">
        <f>SUM(12*8)</f>
        <v>96</v>
      </c>
      <c r="D29" s="21">
        <v>1</v>
      </c>
      <c r="E29" s="16">
        <f>SUM(C29*D29)</f>
        <v>96</v>
      </c>
    </row>
    <row r="30" spans="2:18" ht="15.6">
      <c r="B30" s="17" t="s">
        <v>60</v>
      </c>
      <c r="C30" s="18">
        <v>8</v>
      </c>
      <c r="D30" s="19">
        <v>34</v>
      </c>
      <c r="E30" s="16">
        <f>SUM(C30*D30)</f>
        <v>272</v>
      </c>
    </row>
    <row r="31" spans="2:18" s="8" customFormat="1" ht="15.6">
      <c r="B31" s="17" t="s">
        <v>61</v>
      </c>
      <c r="C31" s="18">
        <v>8</v>
      </c>
      <c r="D31" s="19">
        <v>20</v>
      </c>
      <c r="E31" s="20">
        <f>SUM(C31*D31)</f>
        <v>160</v>
      </c>
      <c r="F31" s="10"/>
      <c r="G31" s="10"/>
      <c r="H31" s="9"/>
      <c r="I31" s="9"/>
      <c r="J31" s="9"/>
      <c r="K31" s="9"/>
      <c r="L31" s="9"/>
      <c r="M31" s="9"/>
      <c r="N31" s="9"/>
      <c r="O31" s="10"/>
      <c r="P31" s="10"/>
      <c r="Q31" s="10"/>
      <c r="R31" s="10"/>
    </row>
    <row r="32" spans="2:18" ht="16.149999999999999" thickBot="1">
      <c r="B32" s="24" t="s">
        <v>62</v>
      </c>
      <c r="C32" s="25"/>
      <c r="D32" s="25"/>
      <c r="E32" s="26">
        <f>SUM(E24:E31)</f>
        <v>528</v>
      </c>
    </row>
    <row r="33" spans="2:2" ht="30.75">
      <c r="B33" s="70" t="s">
        <v>31</v>
      </c>
    </row>
  </sheetData>
  <mergeCells count="5">
    <mergeCell ref="B7:E7"/>
    <mergeCell ref="B8:E8"/>
    <mergeCell ref="B11:E11"/>
    <mergeCell ref="B22:E22"/>
    <mergeCell ref="B20:E20"/>
  </mergeCells>
  <hyperlinks>
    <hyperlink ref="B9" r:id="rId1" display="Lees meer informatie over de criteria voor vergoeding van valpreventieve beweeginterventies vanuit de Zvw" xr:uid="{300BC1B5-3D0F-4938-8F7C-8E33AE07387F}"/>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94717-C8E6-4E3F-AA60-442659332EC8}">
  <dimension ref="B6:R23"/>
  <sheetViews>
    <sheetView workbookViewId="0">
      <selection activeCell="G9" sqref="G9"/>
    </sheetView>
  </sheetViews>
  <sheetFormatPr defaultColWidth="9.140625" defaultRowHeight="14.45"/>
  <cols>
    <col min="1" max="1" width="5.140625" style="1" customWidth="1"/>
    <col min="2" max="2" width="61.28515625" style="1" customWidth="1"/>
    <col min="3" max="3" width="12.85546875" style="1" bestFit="1" customWidth="1"/>
    <col min="4" max="4" width="18.140625" style="1" customWidth="1"/>
    <col min="5" max="5" width="23" style="1" bestFit="1" customWidth="1"/>
    <col min="6" max="16384" width="9.140625" style="1"/>
  </cols>
  <sheetData>
    <row r="6" spans="2:18" ht="15" thickBot="1"/>
    <row r="7" spans="2:18" ht="18.600000000000001" thickBot="1">
      <c r="B7" s="81" t="s">
        <v>63</v>
      </c>
      <c r="C7" s="82"/>
      <c r="D7" s="82"/>
      <c r="E7" s="83"/>
      <c r="G7" s="4"/>
      <c r="H7" s="4"/>
      <c r="I7" s="4"/>
      <c r="J7" s="4"/>
      <c r="K7" s="4"/>
      <c r="L7" s="4"/>
      <c r="M7" s="4"/>
      <c r="N7" s="4"/>
      <c r="O7" s="4"/>
      <c r="P7" s="4"/>
      <c r="Q7" s="4"/>
      <c r="R7" s="4"/>
    </row>
    <row r="8" spans="2:18" ht="58.9" customHeight="1">
      <c r="B8" s="84" t="s">
        <v>64</v>
      </c>
      <c r="C8" s="85"/>
      <c r="D8" s="85"/>
      <c r="E8" s="86"/>
      <c r="G8" s="4"/>
      <c r="H8" s="4"/>
      <c r="I8" s="4"/>
      <c r="J8" s="4"/>
      <c r="K8" s="4"/>
      <c r="L8" s="4"/>
      <c r="M8" s="4"/>
      <c r="N8" s="4"/>
      <c r="O8" s="4"/>
      <c r="P8" s="4"/>
      <c r="Q8" s="4"/>
      <c r="R8" s="4"/>
    </row>
    <row r="9" spans="2:18">
      <c r="B9" s="75" t="s">
        <v>65</v>
      </c>
      <c r="E9" s="58"/>
      <c r="G9" s="4"/>
      <c r="H9" s="4"/>
      <c r="I9" s="4"/>
      <c r="J9" s="4"/>
      <c r="K9" s="4"/>
      <c r="L9" s="4"/>
      <c r="M9" s="4"/>
      <c r="N9" s="4"/>
      <c r="O9" s="4"/>
      <c r="P9" s="4"/>
      <c r="Q9" s="4"/>
      <c r="R9" s="4"/>
    </row>
    <row r="10" spans="2:18" ht="15" customHeight="1" thickBot="1">
      <c r="B10" s="71" t="s">
        <v>2</v>
      </c>
      <c r="C10" s="72"/>
      <c r="D10" s="72"/>
      <c r="E10" s="73"/>
      <c r="G10" s="4"/>
      <c r="H10" s="4"/>
      <c r="I10" s="4"/>
      <c r="J10" s="4"/>
      <c r="K10" s="4"/>
      <c r="L10" s="4"/>
      <c r="M10" s="4"/>
      <c r="N10" s="4"/>
      <c r="O10" s="4"/>
      <c r="P10" s="4"/>
      <c r="Q10" s="4"/>
      <c r="R10" s="4"/>
    </row>
    <row r="11" spans="2:18" ht="15" customHeight="1">
      <c r="B11" s="74"/>
      <c r="G11" s="4"/>
      <c r="H11" s="4"/>
      <c r="I11" s="4"/>
      <c r="J11" s="4"/>
      <c r="K11" s="4"/>
      <c r="L11" s="4"/>
      <c r="M11" s="4"/>
      <c r="N11" s="4"/>
      <c r="O11" s="4"/>
      <c r="P11" s="4"/>
      <c r="Q11" s="4"/>
      <c r="R11" s="4"/>
    </row>
    <row r="12" spans="2:18" ht="18">
      <c r="B12" s="94" t="s">
        <v>32</v>
      </c>
      <c r="C12" s="95"/>
      <c r="D12" s="95"/>
      <c r="E12" s="96"/>
      <c r="G12" s="4"/>
      <c r="H12" s="7"/>
      <c r="I12" s="7"/>
      <c r="J12" s="7"/>
      <c r="K12" s="7"/>
      <c r="L12" s="7"/>
      <c r="M12" s="7"/>
      <c r="N12" s="7"/>
      <c r="O12" s="4"/>
      <c r="P12" s="4"/>
      <c r="Q12" s="4"/>
      <c r="R12" s="4"/>
    </row>
    <row r="13" spans="2:18" ht="33.6" customHeight="1">
      <c r="B13" s="77" t="s">
        <v>66</v>
      </c>
      <c r="C13" s="78"/>
      <c r="D13" s="78"/>
      <c r="E13" s="87"/>
      <c r="G13" s="4"/>
      <c r="H13" s="7"/>
      <c r="I13" s="7"/>
      <c r="J13" s="7"/>
      <c r="K13" s="7"/>
      <c r="L13" s="7"/>
      <c r="M13" s="7"/>
      <c r="N13" s="7"/>
      <c r="O13" s="4"/>
      <c r="P13" s="4"/>
      <c r="Q13" s="4"/>
      <c r="R13" s="4"/>
    </row>
    <row r="14" spans="2:18" s="2" customFormat="1" ht="18">
      <c r="B14" s="14" t="s">
        <v>5</v>
      </c>
      <c r="C14" s="11" t="s">
        <v>6</v>
      </c>
      <c r="D14" s="11" t="s">
        <v>7</v>
      </c>
      <c r="E14" s="12" t="s">
        <v>8</v>
      </c>
      <c r="G14" s="5"/>
      <c r="H14" s="6"/>
      <c r="I14" s="6"/>
      <c r="J14" s="6"/>
      <c r="K14" s="6"/>
      <c r="L14" s="6"/>
      <c r="M14" s="6"/>
      <c r="N14" s="6"/>
      <c r="O14" s="5"/>
      <c r="P14" s="5"/>
      <c r="Q14" s="5"/>
      <c r="R14" s="5"/>
    </row>
    <row r="15" spans="2:18" s="8" customFormat="1" ht="15.6">
      <c r="B15" s="15" t="s">
        <v>67</v>
      </c>
      <c r="C15" s="3">
        <f>SUM(10*1.5)</f>
        <v>15</v>
      </c>
      <c r="D15" s="21"/>
      <c r="E15" s="16">
        <f>SUM(C15*D15)</f>
        <v>0</v>
      </c>
      <c r="F15" s="10"/>
      <c r="G15" s="10"/>
      <c r="H15" s="9" t="s">
        <v>10</v>
      </c>
      <c r="I15" s="9" t="s">
        <v>11</v>
      </c>
      <c r="J15" s="9"/>
      <c r="K15" s="9"/>
      <c r="L15" s="9"/>
      <c r="M15" s="9"/>
      <c r="N15" s="9"/>
      <c r="O15" s="10"/>
      <c r="P15" s="10"/>
      <c r="Q15" s="10"/>
      <c r="R15" s="10"/>
    </row>
    <row r="16" spans="2:18" s="8" customFormat="1" ht="15.6">
      <c r="B16" s="15" t="s">
        <v>28</v>
      </c>
      <c r="C16" s="3">
        <f>SUM(10*1.5)</f>
        <v>15</v>
      </c>
      <c r="D16" s="21"/>
      <c r="E16" s="16">
        <f t="shared" ref="E16:E17" si="0">SUM(C16*D16)</f>
        <v>0</v>
      </c>
      <c r="F16" s="10"/>
      <c r="G16" s="10"/>
      <c r="H16" s="9" t="s">
        <v>13</v>
      </c>
      <c r="I16" s="9" t="s">
        <v>14</v>
      </c>
      <c r="J16" s="9"/>
      <c r="K16" s="9"/>
      <c r="L16" s="9"/>
      <c r="M16" s="9"/>
      <c r="N16" s="9"/>
      <c r="O16" s="10"/>
      <c r="P16" s="10"/>
      <c r="Q16" s="10"/>
      <c r="R16" s="10"/>
    </row>
    <row r="17" spans="2:18" s="8" customFormat="1" ht="15.6">
      <c r="B17" s="15" t="s">
        <v>68</v>
      </c>
      <c r="C17" s="22"/>
      <c r="D17" s="13">
        <v>0.21</v>
      </c>
      <c r="E17" s="16">
        <f t="shared" si="0"/>
        <v>0</v>
      </c>
      <c r="F17" s="10"/>
      <c r="G17" s="10"/>
      <c r="H17" s="9" t="s">
        <v>16</v>
      </c>
      <c r="I17" s="9" t="s">
        <v>17</v>
      </c>
      <c r="J17" s="9"/>
      <c r="K17" s="9"/>
      <c r="L17" s="9"/>
      <c r="M17" s="9"/>
      <c r="N17" s="9"/>
      <c r="O17" s="10"/>
      <c r="P17" s="10"/>
      <c r="Q17" s="10"/>
      <c r="R17" s="10"/>
    </row>
    <row r="18" spans="2:18" s="8" customFormat="1" ht="15.6">
      <c r="B18" s="15" t="s">
        <v>21</v>
      </c>
      <c r="C18" s="3">
        <f>SUM(10*10)</f>
        <v>100</v>
      </c>
      <c r="D18" s="21"/>
      <c r="E18" s="16">
        <f>SUM(C18*D18)</f>
        <v>0</v>
      </c>
      <c r="F18" s="10"/>
      <c r="G18" s="10"/>
      <c r="H18" s="9" t="s">
        <v>69</v>
      </c>
      <c r="I18" s="9"/>
      <c r="J18" s="9"/>
      <c r="K18" s="9"/>
      <c r="L18" s="9"/>
      <c r="M18" s="9"/>
      <c r="N18" s="9"/>
      <c r="O18" s="10"/>
      <c r="P18" s="10"/>
      <c r="Q18" s="10"/>
      <c r="R18" s="10"/>
    </row>
    <row r="19" spans="2:18" s="8" customFormat="1" ht="15.6">
      <c r="B19" s="15" t="s">
        <v>70</v>
      </c>
      <c r="C19" s="3">
        <v>10</v>
      </c>
      <c r="D19" s="21"/>
      <c r="E19" s="16">
        <f>SUM(C19*D19)</f>
        <v>0</v>
      </c>
      <c r="F19" s="10"/>
      <c r="G19" s="10"/>
      <c r="H19" s="9" t="s">
        <v>22</v>
      </c>
      <c r="I19" s="9"/>
      <c r="J19" s="9"/>
      <c r="K19" s="9"/>
      <c r="L19" s="9"/>
      <c r="M19" s="9"/>
      <c r="N19" s="9"/>
      <c r="O19" s="10"/>
      <c r="P19" s="10"/>
      <c r="Q19" s="10"/>
      <c r="R19" s="10"/>
    </row>
    <row r="20" spans="2:18" s="8" customFormat="1" ht="15.6">
      <c r="B20" s="17" t="s">
        <v>71</v>
      </c>
      <c r="C20" s="18">
        <v>1</v>
      </c>
      <c r="D20" s="23"/>
      <c r="E20" s="16">
        <f>SUM(C20*D20)</f>
        <v>0</v>
      </c>
      <c r="F20" s="10"/>
      <c r="G20" s="10"/>
      <c r="H20" s="9"/>
      <c r="I20" s="9"/>
      <c r="J20" s="9"/>
      <c r="K20" s="9"/>
      <c r="L20" s="9"/>
      <c r="M20" s="9"/>
      <c r="N20" s="9"/>
      <c r="O20" s="10"/>
      <c r="P20" s="10"/>
      <c r="Q20" s="10"/>
      <c r="R20" s="10"/>
    </row>
    <row r="21" spans="2:18" s="8" customFormat="1" ht="16.149999999999999" thickBot="1">
      <c r="B21" s="24" t="s">
        <v>72</v>
      </c>
      <c r="C21" s="25"/>
      <c r="D21" s="25"/>
      <c r="E21" s="26">
        <f>SUM(E15:E19)</f>
        <v>0</v>
      </c>
      <c r="F21" s="10"/>
      <c r="G21" s="10"/>
      <c r="H21" s="9" t="s">
        <v>24</v>
      </c>
      <c r="I21" s="9"/>
      <c r="J21" s="9"/>
      <c r="K21" s="9"/>
      <c r="L21" s="9"/>
      <c r="M21" s="9"/>
      <c r="N21" s="9"/>
      <c r="O21" s="10"/>
      <c r="P21" s="10"/>
      <c r="Q21" s="10"/>
      <c r="R21" s="10"/>
    </row>
    <row r="22" spans="2:18">
      <c r="G22" s="4"/>
      <c r="H22" s="7"/>
      <c r="I22" s="7"/>
      <c r="J22" s="7"/>
      <c r="K22" s="7"/>
      <c r="L22" s="7"/>
      <c r="M22" s="7"/>
      <c r="N22" s="7"/>
      <c r="O22" s="4"/>
      <c r="P22" s="4"/>
      <c r="Q22" s="4"/>
      <c r="R22" s="4"/>
    </row>
    <row r="23" spans="2:18">
      <c r="G23" s="4"/>
      <c r="H23" s="4"/>
      <c r="I23" s="4"/>
      <c r="J23" s="4"/>
      <c r="K23" s="4"/>
      <c r="L23" s="4"/>
      <c r="M23" s="4"/>
      <c r="N23" s="4"/>
      <c r="O23" s="4"/>
      <c r="P23" s="4"/>
      <c r="Q23" s="4"/>
      <c r="R23" s="4"/>
    </row>
  </sheetData>
  <mergeCells count="4">
    <mergeCell ref="B7:E7"/>
    <mergeCell ref="B8:E8"/>
    <mergeCell ref="B12:E12"/>
    <mergeCell ref="B13:E13"/>
  </mergeCells>
  <hyperlinks>
    <hyperlink ref="B10" r:id="rId1" display="Lees meer informatie over de criteria voor vergoeding van valpreventieve beweeginterventies vanuit de Zvw" xr:uid="{FBA9B473-2F23-4188-A8CC-9CE42B0140D4}"/>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DEA-FDC9-4CD1-9873-1911BC07789C}">
  <dimension ref="A6:CS114"/>
  <sheetViews>
    <sheetView workbookViewId="0">
      <selection activeCell="H10" sqref="H10"/>
    </sheetView>
  </sheetViews>
  <sheetFormatPr defaultColWidth="9.28515625" defaultRowHeight="14.45"/>
  <cols>
    <col min="1" max="1" width="5.28515625" style="1" customWidth="1"/>
    <col min="2" max="2" width="61.28515625" style="1" customWidth="1"/>
    <col min="3" max="3" width="23.28515625" style="1" customWidth="1"/>
    <col min="4" max="4" width="18.28515625" style="1" customWidth="1"/>
    <col min="5" max="5" width="23" style="1" bestFit="1" customWidth="1"/>
    <col min="6" max="7" width="9.28515625" style="1"/>
    <col min="8" max="8" width="49.7109375" style="1" customWidth="1"/>
    <col min="9" max="9" width="14.28515625" style="1" customWidth="1"/>
    <col min="10" max="10" width="15.7109375" style="1" customWidth="1"/>
    <col min="11" max="11" width="15" style="1" customWidth="1"/>
    <col min="12" max="16384" width="9.28515625" style="1"/>
  </cols>
  <sheetData>
    <row r="6" spans="2:18" ht="15" thickBot="1"/>
    <row r="7" spans="2:18" ht="18.600000000000001" customHeight="1">
      <c r="B7" s="79" t="s">
        <v>73</v>
      </c>
      <c r="C7" s="90"/>
      <c r="D7" s="90"/>
      <c r="E7" s="91"/>
      <c r="G7" s="4"/>
      <c r="H7" s="4"/>
      <c r="I7" s="4"/>
      <c r="J7" s="4"/>
      <c r="K7" s="4"/>
      <c r="L7" s="4"/>
      <c r="M7" s="4"/>
      <c r="N7" s="4"/>
      <c r="O7" s="4"/>
      <c r="P7" s="4"/>
      <c r="Q7" s="4"/>
    </row>
    <row r="8" spans="2:18" ht="124.5" customHeight="1" thickBot="1">
      <c r="B8" s="103" t="s">
        <v>74</v>
      </c>
      <c r="C8" s="104"/>
      <c r="D8" s="104"/>
      <c r="E8" s="105"/>
      <c r="G8" s="4"/>
      <c r="H8" s="4"/>
      <c r="I8" s="4"/>
      <c r="J8" s="4"/>
      <c r="K8" s="4"/>
      <c r="L8" s="4"/>
      <c r="M8" s="4"/>
      <c r="N8" s="4"/>
      <c r="O8" s="4"/>
      <c r="P8" s="4"/>
      <c r="Q8" s="4"/>
    </row>
    <row r="9" spans="2:18">
      <c r="G9" s="4"/>
      <c r="H9" s="4"/>
      <c r="I9" s="4"/>
      <c r="J9" s="4"/>
      <c r="K9" s="4"/>
      <c r="L9" s="4"/>
      <c r="M9" s="4"/>
      <c r="N9" s="4"/>
      <c r="O9" s="4"/>
      <c r="P9" s="4"/>
      <c r="Q9" s="4"/>
    </row>
    <row r="10" spans="2:18" ht="18.600000000000001" thickBot="1">
      <c r="B10" s="28" t="s">
        <v>75</v>
      </c>
      <c r="C10" s="29"/>
      <c r="H10" s="4"/>
      <c r="I10" s="4"/>
      <c r="J10" s="4"/>
      <c r="K10" s="4"/>
      <c r="L10" s="4"/>
      <c r="M10" s="4"/>
      <c r="N10" s="4"/>
      <c r="O10" s="4"/>
      <c r="P10" s="4"/>
      <c r="Q10" s="4"/>
      <c r="R10" s="4"/>
    </row>
    <row r="11" spans="2:18" ht="18">
      <c r="B11" s="81" t="s">
        <v>76</v>
      </c>
      <c r="C11" s="82"/>
      <c r="D11" s="82"/>
      <c r="E11" s="83"/>
      <c r="G11" s="4"/>
      <c r="H11" s="7"/>
      <c r="I11" s="7"/>
      <c r="J11" s="7"/>
      <c r="K11" s="7"/>
      <c r="L11" s="7"/>
      <c r="M11" s="7"/>
      <c r="N11" s="4"/>
      <c r="O11" s="4"/>
      <c r="P11" s="4"/>
      <c r="Q11" s="4"/>
    </row>
    <row r="12" spans="2:18" s="2" customFormat="1" ht="18">
      <c r="B12" s="14" t="s">
        <v>5</v>
      </c>
      <c r="C12" s="11" t="s">
        <v>6</v>
      </c>
      <c r="D12" s="11" t="s">
        <v>7</v>
      </c>
      <c r="E12" s="12" t="s">
        <v>8</v>
      </c>
      <c r="G12" s="5"/>
      <c r="H12" s="6"/>
      <c r="I12" s="6"/>
      <c r="J12" s="6"/>
      <c r="K12" s="6"/>
      <c r="L12" s="6"/>
      <c r="M12" s="6"/>
      <c r="N12" s="5"/>
      <c r="O12" s="5"/>
      <c r="P12" s="5"/>
      <c r="Q12" s="5"/>
    </row>
    <row r="13" spans="2:18" s="8" customFormat="1" ht="15.6">
      <c r="B13" s="15" t="s">
        <v>77</v>
      </c>
      <c r="C13" s="3">
        <v>1</v>
      </c>
      <c r="D13" s="30"/>
      <c r="E13" s="16">
        <f>SUM(C13*D13)</f>
        <v>0</v>
      </c>
      <c r="F13" s="10"/>
      <c r="G13" s="10"/>
      <c r="H13" s="9" t="s">
        <v>10</v>
      </c>
      <c r="I13" s="9" t="s">
        <v>11</v>
      </c>
      <c r="J13" s="9"/>
      <c r="K13" s="9"/>
      <c r="L13" s="9"/>
      <c r="M13" s="9"/>
      <c r="N13" s="10"/>
      <c r="O13" s="10"/>
      <c r="P13" s="10"/>
      <c r="Q13" s="10"/>
    </row>
    <row r="14" spans="2:18" s="35" customFormat="1" ht="297" customHeight="1">
      <c r="B14" s="31" t="s">
        <v>78</v>
      </c>
      <c r="C14" s="32">
        <v>116</v>
      </c>
      <c r="D14" s="30"/>
      <c r="E14" s="33">
        <f t="shared" ref="E14:E17" si="0">SUM(C14*D14)</f>
        <v>0</v>
      </c>
      <c r="F14" s="34"/>
      <c r="G14" s="34"/>
      <c r="I14" s="36" t="s">
        <v>14</v>
      </c>
      <c r="J14" s="36"/>
      <c r="K14" s="36"/>
      <c r="L14" s="36"/>
      <c r="M14" s="36"/>
      <c r="N14" s="34"/>
      <c r="O14" s="34"/>
      <c r="P14" s="34"/>
      <c r="Q14" s="34"/>
    </row>
    <row r="15" spans="2:18" s="8" customFormat="1" ht="21.6" customHeight="1">
      <c r="B15" s="15" t="s">
        <v>79</v>
      </c>
      <c r="C15" s="30"/>
      <c r="D15" s="30"/>
      <c r="E15" s="16">
        <f t="shared" si="0"/>
        <v>0</v>
      </c>
      <c r="F15" s="10"/>
      <c r="G15" s="10"/>
      <c r="H15" s="9" t="s">
        <v>16</v>
      </c>
      <c r="I15" s="9" t="s">
        <v>17</v>
      </c>
      <c r="J15" s="9"/>
      <c r="K15" s="9"/>
      <c r="L15" s="9"/>
      <c r="M15" s="9"/>
      <c r="N15" s="10"/>
      <c r="O15" s="10"/>
      <c r="P15" s="10"/>
      <c r="Q15" s="10"/>
    </row>
    <row r="16" spans="2:18" s="8" customFormat="1" ht="15.6">
      <c r="B16" s="15" t="s">
        <v>80</v>
      </c>
      <c r="C16" s="3">
        <v>1</v>
      </c>
      <c r="D16" s="30"/>
      <c r="E16" s="16">
        <f t="shared" si="0"/>
        <v>0</v>
      </c>
      <c r="F16" s="10"/>
      <c r="G16" s="10"/>
      <c r="H16" s="9" t="s">
        <v>19</v>
      </c>
      <c r="I16" s="9" t="s">
        <v>20</v>
      </c>
      <c r="J16" s="9"/>
      <c r="K16" s="9"/>
      <c r="L16" s="9"/>
      <c r="M16" s="9"/>
      <c r="N16" s="10"/>
      <c r="O16" s="10"/>
      <c r="P16" s="10"/>
      <c r="Q16" s="10"/>
    </row>
    <row r="17" spans="2:17" s="8" customFormat="1" ht="15.6">
      <c r="B17" s="15"/>
      <c r="C17" s="3"/>
      <c r="D17" s="13"/>
      <c r="E17" s="16">
        <f t="shared" si="0"/>
        <v>0</v>
      </c>
      <c r="F17" s="10"/>
      <c r="G17" s="10"/>
      <c r="H17" s="9" t="s">
        <v>22</v>
      </c>
      <c r="I17" s="9"/>
      <c r="J17" s="9"/>
      <c r="K17" s="9"/>
      <c r="L17" s="9"/>
      <c r="M17" s="9"/>
      <c r="N17" s="10"/>
      <c r="O17" s="10"/>
      <c r="P17" s="10"/>
      <c r="Q17" s="10"/>
    </row>
    <row r="18" spans="2:17" s="8" customFormat="1" ht="16.149999999999999" thickBot="1">
      <c r="B18" s="24" t="s">
        <v>81</v>
      </c>
      <c r="C18" s="25"/>
      <c r="D18" s="25"/>
      <c r="E18" s="26">
        <f>SUM(E13:E17)</f>
        <v>0</v>
      </c>
      <c r="F18" s="10"/>
      <c r="G18" s="10"/>
      <c r="H18" s="9" t="s">
        <v>24</v>
      </c>
      <c r="I18" s="9"/>
      <c r="J18" s="9"/>
      <c r="K18" s="9"/>
      <c r="L18" s="9"/>
      <c r="M18" s="9"/>
      <c r="N18" s="10"/>
      <c r="O18" s="10"/>
      <c r="P18" s="10"/>
      <c r="Q18" s="10"/>
    </row>
    <row r="19" spans="2:17" s="8" customFormat="1" ht="15.6">
      <c r="B19" s="37"/>
      <c r="C19" s="37"/>
      <c r="D19" s="37"/>
      <c r="E19" s="38"/>
      <c r="F19" s="10"/>
      <c r="G19" s="10"/>
      <c r="H19" s="9"/>
      <c r="I19" s="9"/>
      <c r="J19" s="9"/>
      <c r="K19" s="9"/>
      <c r="L19" s="9"/>
      <c r="M19" s="9"/>
      <c r="N19" s="10"/>
      <c r="O19" s="10"/>
      <c r="P19" s="10"/>
      <c r="Q19" s="10"/>
    </row>
    <row r="20" spans="2:17" s="8" customFormat="1" ht="15.6">
      <c r="B20" s="37"/>
      <c r="C20" s="37"/>
      <c r="D20" s="37"/>
      <c r="E20" s="38"/>
      <c r="F20" s="10"/>
      <c r="G20" s="10"/>
      <c r="H20" s="9"/>
      <c r="I20" s="9"/>
      <c r="J20" s="9"/>
      <c r="K20" s="9"/>
      <c r="L20" s="9"/>
      <c r="M20" s="9"/>
      <c r="N20" s="10"/>
      <c r="O20" s="10"/>
      <c r="P20" s="10"/>
      <c r="Q20" s="10"/>
    </row>
    <row r="21" spans="2:17" ht="18">
      <c r="B21" s="100" t="s">
        <v>82</v>
      </c>
      <c r="C21" s="101"/>
      <c r="D21" s="101"/>
      <c r="E21" s="102"/>
      <c r="G21" s="4"/>
      <c r="H21" s="7"/>
      <c r="I21" s="7"/>
      <c r="J21" s="7"/>
      <c r="K21" s="7"/>
      <c r="L21" s="7"/>
      <c r="M21" s="7"/>
      <c r="N21" s="4"/>
      <c r="O21" s="4"/>
      <c r="P21" s="4"/>
      <c r="Q21" s="4"/>
    </row>
    <row r="22" spans="2:17" ht="33" customHeight="1">
      <c r="B22" s="77" t="s">
        <v>83</v>
      </c>
      <c r="C22" s="88"/>
      <c r="D22" s="88"/>
      <c r="E22" s="89"/>
      <c r="G22" s="4"/>
      <c r="H22" s="7"/>
      <c r="I22" s="7"/>
      <c r="J22" s="7"/>
      <c r="K22" s="7"/>
      <c r="L22" s="7"/>
      <c r="M22" s="7"/>
      <c r="N22" s="4"/>
      <c r="O22" s="4"/>
      <c r="P22" s="4"/>
      <c r="Q22" s="4"/>
    </row>
    <row r="23" spans="2:17" s="2" customFormat="1" ht="18">
      <c r="B23" s="14" t="s">
        <v>5</v>
      </c>
      <c r="C23" s="11" t="s">
        <v>6</v>
      </c>
      <c r="D23" s="11" t="s">
        <v>7</v>
      </c>
      <c r="E23" s="12" t="s">
        <v>8</v>
      </c>
      <c r="G23" s="5"/>
      <c r="H23" s="6"/>
      <c r="I23" s="6"/>
      <c r="J23" s="6"/>
      <c r="K23" s="6"/>
      <c r="L23" s="6"/>
      <c r="M23" s="6"/>
      <c r="N23" s="5"/>
      <c r="O23" s="5"/>
      <c r="P23" s="5"/>
      <c r="Q23" s="5"/>
    </row>
    <row r="24" spans="2:17" s="8" customFormat="1" ht="15.6">
      <c r="B24" s="15" t="s">
        <v>9</v>
      </c>
      <c r="C24" s="3">
        <v>2</v>
      </c>
      <c r="D24" s="21"/>
      <c r="E24" s="16">
        <f>SUM(C24*D24)</f>
        <v>0</v>
      </c>
      <c r="F24" s="10"/>
      <c r="G24" s="10"/>
      <c r="H24" s="9" t="s">
        <v>10</v>
      </c>
      <c r="I24" s="9" t="s">
        <v>11</v>
      </c>
      <c r="J24" s="9"/>
      <c r="K24" s="9"/>
      <c r="L24" s="9"/>
      <c r="M24" s="9"/>
      <c r="N24" s="10"/>
      <c r="O24" s="10"/>
      <c r="P24" s="10"/>
      <c r="Q24" s="10"/>
    </row>
    <row r="25" spans="2:17" s="8" customFormat="1" ht="15.6">
      <c r="B25" s="15" t="s">
        <v>84</v>
      </c>
      <c r="C25" s="3">
        <v>2</v>
      </c>
      <c r="D25" s="21"/>
      <c r="E25" s="16">
        <f t="shared" ref="E25:E26" si="1">SUM(C25*D25)</f>
        <v>0</v>
      </c>
      <c r="F25" s="10"/>
      <c r="G25" s="10"/>
      <c r="H25" s="9" t="s">
        <v>13</v>
      </c>
      <c r="I25" s="9" t="s">
        <v>14</v>
      </c>
      <c r="J25" s="9"/>
      <c r="K25" s="9"/>
      <c r="L25" s="9"/>
      <c r="M25" s="9"/>
      <c r="N25" s="10"/>
      <c r="O25" s="10"/>
      <c r="P25" s="10"/>
      <c r="Q25" s="10"/>
    </row>
    <row r="26" spans="2:17" s="8" customFormat="1" ht="15.6">
      <c r="B26" s="15" t="s">
        <v>85</v>
      </c>
      <c r="C26" s="3">
        <v>2</v>
      </c>
      <c r="D26" s="21"/>
      <c r="E26" s="16">
        <f t="shared" si="1"/>
        <v>0</v>
      </c>
      <c r="F26" s="10"/>
      <c r="G26" s="10"/>
      <c r="H26" s="9" t="s">
        <v>16</v>
      </c>
      <c r="I26" s="9" t="s">
        <v>17</v>
      </c>
      <c r="J26" s="9"/>
      <c r="K26" s="9"/>
      <c r="L26" s="9"/>
      <c r="M26" s="9"/>
      <c r="N26" s="10"/>
      <c r="O26" s="10"/>
      <c r="P26" s="10"/>
      <c r="Q26" s="10"/>
    </row>
    <row r="27" spans="2:17" s="8" customFormat="1" ht="15.6">
      <c r="B27" s="15"/>
      <c r="C27" s="3"/>
      <c r="D27" s="13"/>
      <c r="E27" s="16"/>
      <c r="F27" s="10"/>
      <c r="G27" s="10"/>
      <c r="H27" s="9" t="s">
        <v>22</v>
      </c>
      <c r="I27" s="9"/>
      <c r="J27" s="9"/>
      <c r="K27" s="9"/>
      <c r="L27" s="9"/>
      <c r="M27" s="9"/>
      <c r="N27" s="10"/>
      <c r="O27" s="10"/>
      <c r="P27" s="10"/>
      <c r="Q27" s="10"/>
    </row>
    <row r="28" spans="2:17" s="8" customFormat="1" ht="16.149999999999999" thickBot="1">
      <c r="B28" s="24" t="s">
        <v>86</v>
      </c>
      <c r="C28" s="25"/>
      <c r="D28" s="25"/>
      <c r="E28" s="26">
        <f>SUM(E24:E27)</f>
        <v>0</v>
      </c>
      <c r="F28" s="10"/>
      <c r="G28" s="10"/>
      <c r="H28" s="9" t="s">
        <v>24</v>
      </c>
      <c r="I28" s="9"/>
      <c r="J28" s="9"/>
      <c r="K28" s="9"/>
      <c r="L28" s="9"/>
      <c r="M28" s="9"/>
      <c r="N28" s="10"/>
      <c r="O28" s="10"/>
      <c r="P28" s="10"/>
      <c r="Q28" s="10"/>
    </row>
    <row r="29" spans="2:17">
      <c r="G29" s="4"/>
      <c r="H29" s="7"/>
      <c r="I29" s="7"/>
      <c r="J29" s="7"/>
      <c r="K29" s="7"/>
      <c r="L29" s="7"/>
      <c r="M29" s="7"/>
      <c r="N29" s="4"/>
      <c r="O29" s="4"/>
      <c r="P29" s="4"/>
      <c r="Q29" s="4"/>
    </row>
    <row r="30" spans="2:17" ht="18">
      <c r="B30" s="100" t="s">
        <v>87</v>
      </c>
      <c r="C30" s="101"/>
      <c r="D30" s="101"/>
      <c r="E30" s="102"/>
      <c r="G30" s="4"/>
      <c r="H30" s="7"/>
      <c r="I30" s="7"/>
      <c r="J30" s="7"/>
      <c r="K30" s="7"/>
      <c r="L30" s="7"/>
      <c r="M30" s="7"/>
      <c r="N30" s="4"/>
      <c r="O30" s="4"/>
      <c r="P30" s="4"/>
      <c r="Q30" s="4"/>
    </row>
    <row r="31" spans="2:17" ht="33" customHeight="1">
      <c r="B31" s="77" t="s">
        <v>88</v>
      </c>
      <c r="C31" s="88"/>
      <c r="D31" s="88"/>
      <c r="E31" s="89"/>
      <c r="G31" s="4"/>
      <c r="H31" s="7"/>
      <c r="I31" s="7"/>
      <c r="J31" s="7"/>
      <c r="K31" s="7"/>
      <c r="L31" s="7"/>
      <c r="M31" s="7"/>
      <c r="N31" s="4"/>
      <c r="O31" s="4"/>
      <c r="P31" s="4"/>
      <c r="Q31" s="4"/>
    </row>
    <row r="32" spans="2:17" s="2" customFormat="1" ht="18">
      <c r="B32" s="14" t="s">
        <v>5</v>
      </c>
      <c r="C32" s="11" t="s">
        <v>6</v>
      </c>
      <c r="D32" s="11" t="s">
        <v>7</v>
      </c>
      <c r="E32" s="12" t="s">
        <v>8</v>
      </c>
      <c r="G32" s="5"/>
      <c r="H32" s="6"/>
      <c r="I32" s="6"/>
      <c r="J32" s="6"/>
      <c r="K32" s="6"/>
      <c r="L32" s="6"/>
      <c r="M32" s="6"/>
      <c r="N32" s="5"/>
      <c r="O32" s="5"/>
      <c r="P32" s="5"/>
      <c r="Q32" s="5"/>
    </row>
    <row r="33" spans="2:17" s="8" customFormat="1" ht="15.6">
      <c r="B33" s="15" t="s">
        <v>89</v>
      </c>
      <c r="C33" s="3">
        <v>4</v>
      </c>
      <c r="D33" s="21"/>
      <c r="E33" s="16">
        <f>SUM(C33*D33)</f>
        <v>0</v>
      </c>
      <c r="F33" s="10"/>
      <c r="G33" s="10"/>
      <c r="H33" s="9" t="s">
        <v>10</v>
      </c>
      <c r="I33" s="9" t="s">
        <v>11</v>
      </c>
      <c r="J33" s="9"/>
      <c r="K33" s="9"/>
      <c r="L33" s="9"/>
      <c r="M33" s="9"/>
      <c r="N33" s="10"/>
      <c r="O33" s="10"/>
      <c r="P33" s="10"/>
      <c r="Q33" s="10"/>
    </row>
    <row r="34" spans="2:17" s="8" customFormat="1" ht="15.6">
      <c r="B34" s="15" t="s">
        <v>90</v>
      </c>
      <c r="C34" s="3">
        <v>4</v>
      </c>
      <c r="D34" s="21"/>
      <c r="E34" s="16">
        <f t="shared" ref="E34:E35" si="2">SUM(C34*D34)</f>
        <v>0</v>
      </c>
      <c r="F34" s="10"/>
      <c r="G34" s="10"/>
      <c r="H34" s="9" t="s">
        <v>13</v>
      </c>
      <c r="I34" s="9" t="s">
        <v>14</v>
      </c>
      <c r="J34" s="9"/>
      <c r="K34" s="9"/>
      <c r="L34" s="9"/>
      <c r="M34" s="9"/>
      <c r="N34" s="10"/>
      <c r="O34" s="10"/>
      <c r="P34" s="10"/>
      <c r="Q34" s="10"/>
    </row>
    <row r="35" spans="2:17" s="8" customFormat="1" ht="15.6">
      <c r="B35" s="15" t="s">
        <v>91</v>
      </c>
      <c r="C35" s="3">
        <v>4</v>
      </c>
      <c r="D35" s="21"/>
      <c r="E35" s="16">
        <f t="shared" si="2"/>
        <v>0</v>
      </c>
      <c r="F35" s="10"/>
      <c r="G35" s="10"/>
      <c r="H35" s="9" t="s">
        <v>16</v>
      </c>
      <c r="I35" s="9" t="s">
        <v>17</v>
      </c>
      <c r="J35" s="9"/>
      <c r="K35" s="9"/>
      <c r="L35" s="9"/>
      <c r="M35" s="9"/>
      <c r="N35" s="10"/>
      <c r="O35" s="10"/>
      <c r="P35" s="10"/>
      <c r="Q35" s="10"/>
    </row>
    <row r="36" spans="2:17" s="8" customFormat="1" ht="15.6">
      <c r="B36" s="15"/>
      <c r="C36" s="3"/>
      <c r="D36" s="13"/>
      <c r="E36" s="16"/>
      <c r="F36" s="10"/>
      <c r="G36" s="10"/>
      <c r="H36" s="9" t="s">
        <v>22</v>
      </c>
      <c r="I36" s="9"/>
      <c r="J36" s="9"/>
      <c r="K36" s="9"/>
      <c r="L36" s="9"/>
      <c r="M36" s="9"/>
      <c r="N36" s="10"/>
      <c r="O36" s="10"/>
      <c r="P36" s="10"/>
      <c r="Q36" s="10"/>
    </row>
    <row r="37" spans="2:17" s="8" customFormat="1" ht="16.149999999999999" thickBot="1">
      <c r="B37" s="24" t="s">
        <v>92</v>
      </c>
      <c r="C37" s="25"/>
      <c r="D37" s="25"/>
      <c r="E37" s="26">
        <f>SUM(E33:E36)</f>
        <v>0</v>
      </c>
      <c r="F37" s="10"/>
      <c r="G37" s="10"/>
      <c r="H37" s="9" t="s">
        <v>24</v>
      </c>
      <c r="I37" s="9"/>
      <c r="J37" s="9"/>
      <c r="K37" s="9"/>
      <c r="L37" s="9"/>
      <c r="M37" s="9"/>
      <c r="N37" s="10"/>
      <c r="O37" s="10"/>
      <c r="P37" s="10"/>
      <c r="Q37" s="10"/>
    </row>
    <row r="38" spans="2:17">
      <c r="G38" s="4"/>
      <c r="H38" s="4"/>
      <c r="I38" s="4"/>
      <c r="J38" s="4"/>
      <c r="K38" s="4"/>
      <c r="L38" s="4"/>
      <c r="M38" s="4"/>
      <c r="N38" s="4"/>
      <c r="O38" s="4"/>
      <c r="P38" s="4"/>
      <c r="Q38" s="4"/>
    </row>
    <row r="39" spans="2:17" ht="18">
      <c r="B39" s="100" t="s">
        <v>93</v>
      </c>
      <c r="C39" s="101"/>
      <c r="D39" s="101"/>
      <c r="E39" s="102"/>
      <c r="G39" s="4"/>
      <c r="H39" s="7"/>
      <c r="I39" s="7"/>
      <c r="J39" s="7"/>
      <c r="K39" s="7"/>
      <c r="L39" s="7"/>
      <c r="M39" s="7"/>
      <c r="N39" s="4"/>
      <c r="O39" s="4"/>
      <c r="P39" s="4"/>
      <c r="Q39" s="4"/>
    </row>
    <row r="40" spans="2:17" ht="33" customHeight="1">
      <c r="B40" s="77" t="s">
        <v>94</v>
      </c>
      <c r="C40" s="88"/>
      <c r="D40" s="88"/>
      <c r="E40" s="89"/>
      <c r="G40" s="4"/>
      <c r="H40" s="7"/>
      <c r="I40" s="7"/>
      <c r="J40" s="7"/>
      <c r="K40" s="7"/>
      <c r="L40" s="7"/>
      <c r="M40" s="7"/>
      <c r="N40" s="4"/>
      <c r="O40" s="4"/>
      <c r="P40" s="4"/>
      <c r="Q40" s="4"/>
    </row>
    <row r="41" spans="2:17" s="2" customFormat="1" ht="18">
      <c r="B41" s="14" t="s">
        <v>5</v>
      </c>
      <c r="C41" s="11" t="s">
        <v>6</v>
      </c>
      <c r="D41" s="11" t="s">
        <v>7</v>
      </c>
      <c r="E41" s="12" t="s">
        <v>8</v>
      </c>
      <c r="G41" s="5"/>
      <c r="H41" s="6"/>
      <c r="I41" s="6"/>
      <c r="J41" s="6"/>
      <c r="K41" s="6"/>
      <c r="L41" s="6"/>
      <c r="M41" s="6"/>
      <c r="N41" s="5"/>
      <c r="O41" s="5"/>
      <c r="P41" s="5"/>
      <c r="Q41" s="5"/>
    </row>
    <row r="42" spans="2:17" s="8" customFormat="1" ht="15.6">
      <c r="B42" s="15" t="s">
        <v>89</v>
      </c>
      <c r="C42" s="3">
        <v>2</v>
      </c>
      <c r="D42" s="21"/>
      <c r="E42" s="16">
        <f>SUM(C42*D42)</f>
        <v>0</v>
      </c>
      <c r="F42" s="10"/>
      <c r="G42" s="10"/>
      <c r="H42" s="9" t="s">
        <v>10</v>
      </c>
      <c r="I42" s="9" t="s">
        <v>11</v>
      </c>
      <c r="J42" s="9"/>
      <c r="K42" s="9"/>
      <c r="L42" s="9"/>
      <c r="M42" s="9"/>
      <c r="N42" s="10"/>
      <c r="O42" s="10"/>
      <c r="P42" s="10"/>
      <c r="Q42" s="10"/>
    </row>
    <row r="43" spans="2:17" s="8" customFormat="1" ht="15.6">
      <c r="B43" s="15" t="s">
        <v>84</v>
      </c>
      <c r="C43" s="3">
        <v>2</v>
      </c>
      <c r="D43" s="21"/>
      <c r="E43" s="16">
        <f t="shared" ref="E43:E44" si="3">SUM(C43*D43)</f>
        <v>0</v>
      </c>
      <c r="F43" s="10"/>
      <c r="G43" s="10"/>
      <c r="H43" s="9" t="s">
        <v>13</v>
      </c>
      <c r="I43" s="9" t="s">
        <v>14</v>
      </c>
      <c r="J43" s="9"/>
      <c r="K43" s="9"/>
      <c r="L43" s="9"/>
      <c r="M43" s="9"/>
      <c r="N43" s="10"/>
      <c r="O43" s="10"/>
      <c r="P43" s="10"/>
      <c r="Q43" s="10"/>
    </row>
    <row r="44" spans="2:17" s="8" customFormat="1" ht="15.6">
      <c r="B44" s="15" t="s">
        <v>85</v>
      </c>
      <c r="C44" s="3">
        <v>2</v>
      </c>
      <c r="D44" s="21"/>
      <c r="E44" s="16">
        <f t="shared" si="3"/>
        <v>0</v>
      </c>
      <c r="F44" s="10"/>
      <c r="G44" s="10"/>
      <c r="H44" s="9" t="s">
        <v>16</v>
      </c>
      <c r="I44" s="9" t="s">
        <v>17</v>
      </c>
      <c r="J44" s="9"/>
      <c r="K44" s="9"/>
      <c r="L44" s="9"/>
      <c r="M44" s="9"/>
      <c r="N44" s="10"/>
      <c r="O44" s="10"/>
      <c r="P44" s="10"/>
      <c r="Q44" s="10"/>
    </row>
    <row r="45" spans="2:17" s="8" customFormat="1" ht="15.6">
      <c r="B45" s="15"/>
      <c r="C45" s="3"/>
      <c r="D45" s="13"/>
      <c r="E45" s="16"/>
      <c r="F45" s="10"/>
      <c r="G45" s="10"/>
      <c r="H45" s="9" t="s">
        <v>22</v>
      </c>
      <c r="I45" s="9"/>
      <c r="J45" s="9"/>
      <c r="K45" s="9"/>
      <c r="L45" s="9"/>
      <c r="M45" s="9"/>
      <c r="N45" s="10"/>
      <c r="O45" s="10"/>
      <c r="P45" s="10"/>
      <c r="Q45" s="10"/>
    </row>
    <row r="46" spans="2:17" s="8" customFormat="1" ht="16.149999999999999" thickBot="1">
      <c r="B46" s="24" t="s">
        <v>95</v>
      </c>
      <c r="C46" s="25"/>
      <c r="D46" s="25"/>
      <c r="E46" s="26">
        <f>SUM(E42:E45)</f>
        <v>0</v>
      </c>
      <c r="F46" s="10"/>
      <c r="G46" s="10"/>
      <c r="H46" s="9" t="s">
        <v>24</v>
      </c>
      <c r="I46" s="9"/>
      <c r="J46" s="9"/>
      <c r="K46" s="9"/>
      <c r="L46" s="9"/>
      <c r="M46" s="9"/>
      <c r="N46" s="10"/>
      <c r="O46" s="10"/>
      <c r="P46" s="10"/>
      <c r="Q46" s="10"/>
    </row>
    <row r="47" spans="2:17">
      <c r="G47" s="4"/>
      <c r="H47" s="4"/>
      <c r="I47" s="4"/>
      <c r="J47" s="4"/>
      <c r="K47" s="4"/>
      <c r="L47" s="4"/>
      <c r="M47" s="4"/>
      <c r="N47" s="4"/>
      <c r="O47" s="4"/>
      <c r="P47" s="4"/>
      <c r="Q47" s="4"/>
    </row>
    <row r="48" spans="2:17" ht="18">
      <c r="B48" s="100" t="s">
        <v>96</v>
      </c>
      <c r="C48" s="101"/>
      <c r="D48" s="101"/>
      <c r="E48" s="102"/>
      <c r="G48" s="4"/>
      <c r="H48" s="7"/>
      <c r="I48" s="7"/>
      <c r="J48" s="7"/>
      <c r="K48" s="7"/>
      <c r="L48" s="7"/>
      <c r="M48" s="7"/>
      <c r="N48" s="4"/>
      <c r="O48" s="4"/>
      <c r="P48" s="4"/>
      <c r="Q48" s="4"/>
    </row>
    <row r="49" spans="2:17" ht="33" customHeight="1">
      <c r="B49" s="77" t="s">
        <v>97</v>
      </c>
      <c r="C49" s="88"/>
      <c r="D49" s="88"/>
      <c r="E49" s="89"/>
      <c r="G49" s="4"/>
      <c r="H49" s="7"/>
      <c r="I49" s="7"/>
      <c r="J49" s="7"/>
      <c r="K49" s="7"/>
      <c r="L49" s="7"/>
      <c r="M49" s="7"/>
      <c r="N49" s="4"/>
      <c r="O49" s="4"/>
      <c r="P49" s="4"/>
      <c r="Q49" s="4"/>
    </row>
    <row r="50" spans="2:17" s="2" customFormat="1" ht="18">
      <c r="B50" s="14" t="s">
        <v>5</v>
      </c>
      <c r="C50" s="11" t="s">
        <v>6</v>
      </c>
      <c r="D50" s="11" t="s">
        <v>7</v>
      </c>
      <c r="E50" s="12" t="s">
        <v>8</v>
      </c>
      <c r="G50" s="5"/>
      <c r="H50" s="6"/>
      <c r="I50" s="6"/>
      <c r="J50" s="6"/>
      <c r="K50" s="6"/>
      <c r="L50" s="6"/>
      <c r="M50" s="6"/>
      <c r="N50" s="5"/>
      <c r="O50" s="5"/>
      <c r="P50" s="5"/>
      <c r="Q50" s="5"/>
    </row>
    <row r="51" spans="2:17" s="8" customFormat="1" ht="15.6">
      <c r="B51" s="15" t="s">
        <v>98</v>
      </c>
      <c r="C51" s="3">
        <v>6</v>
      </c>
      <c r="D51" s="21"/>
      <c r="E51" s="16">
        <f>SUM(C51*D51)</f>
        <v>0</v>
      </c>
      <c r="F51" s="10"/>
      <c r="G51" s="10"/>
      <c r="H51" s="9" t="s">
        <v>10</v>
      </c>
      <c r="I51" s="9" t="s">
        <v>11</v>
      </c>
      <c r="J51" s="9"/>
      <c r="K51" s="9"/>
      <c r="L51" s="9"/>
      <c r="M51" s="9"/>
      <c r="N51" s="10"/>
      <c r="O51" s="10"/>
      <c r="P51" s="10"/>
      <c r="Q51" s="10"/>
    </row>
    <row r="52" spans="2:17" s="8" customFormat="1" ht="15.6">
      <c r="B52" s="15" t="s">
        <v>99</v>
      </c>
      <c r="C52" s="3">
        <v>12</v>
      </c>
      <c r="D52" s="21"/>
      <c r="E52" s="16">
        <f t="shared" ref="E52:E54" si="4">SUM(C52*D52)</f>
        <v>0</v>
      </c>
      <c r="F52" s="10"/>
      <c r="G52" s="10"/>
      <c r="H52" s="9" t="s">
        <v>13</v>
      </c>
      <c r="I52" s="9" t="s">
        <v>14</v>
      </c>
      <c r="J52" s="9"/>
      <c r="K52" s="9"/>
      <c r="L52" s="9"/>
      <c r="M52" s="9"/>
      <c r="N52" s="10"/>
      <c r="O52" s="10"/>
      <c r="P52" s="10"/>
      <c r="Q52" s="10"/>
    </row>
    <row r="53" spans="2:17" s="8" customFormat="1" ht="15.6">
      <c r="B53" s="15" t="s">
        <v>100</v>
      </c>
      <c r="C53" s="3">
        <v>12</v>
      </c>
      <c r="D53" s="21"/>
      <c r="E53" s="16">
        <f t="shared" si="4"/>
        <v>0</v>
      </c>
      <c r="F53" s="10"/>
      <c r="G53" s="10"/>
      <c r="H53" s="9" t="s">
        <v>16</v>
      </c>
      <c r="I53" s="9" t="s">
        <v>17</v>
      </c>
      <c r="J53" s="9"/>
      <c r="K53" s="9"/>
      <c r="L53" s="9"/>
      <c r="M53" s="9"/>
      <c r="N53" s="10"/>
      <c r="O53" s="10"/>
      <c r="P53" s="10"/>
      <c r="Q53" s="10"/>
    </row>
    <row r="54" spans="2:17" s="8" customFormat="1" ht="15.6">
      <c r="B54" s="15" t="s">
        <v>101</v>
      </c>
      <c r="C54" s="3">
        <v>12</v>
      </c>
      <c r="D54" s="21"/>
      <c r="E54" s="16">
        <f t="shared" si="4"/>
        <v>0</v>
      </c>
      <c r="F54" s="10"/>
      <c r="G54" s="10"/>
      <c r="H54" s="9" t="s">
        <v>22</v>
      </c>
      <c r="I54" s="9"/>
      <c r="J54" s="9"/>
      <c r="K54" s="9"/>
      <c r="L54" s="9"/>
      <c r="M54" s="9"/>
      <c r="N54" s="10"/>
      <c r="O54" s="10"/>
      <c r="P54" s="10"/>
      <c r="Q54" s="10"/>
    </row>
    <row r="55" spans="2:17" s="8" customFormat="1" ht="16.149999999999999" thickBot="1">
      <c r="B55" s="24" t="s">
        <v>102</v>
      </c>
      <c r="C55" s="25"/>
      <c r="D55" s="25"/>
      <c r="E55" s="26">
        <f>SUM(E51:E54)</f>
        <v>0</v>
      </c>
      <c r="F55" s="10"/>
      <c r="G55" s="10"/>
      <c r="H55" s="9" t="s">
        <v>24</v>
      </c>
      <c r="I55" s="9"/>
      <c r="J55" s="9"/>
      <c r="K55" s="9"/>
      <c r="L55" s="9"/>
      <c r="M55" s="9"/>
      <c r="N55" s="10"/>
      <c r="O55" s="10"/>
      <c r="P55" s="10"/>
      <c r="Q55" s="10"/>
    </row>
    <row r="56" spans="2:17" s="8" customFormat="1" ht="15.6">
      <c r="B56" s="37"/>
      <c r="C56" s="37"/>
      <c r="D56" s="37"/>
      <c r="E56" s="38"/>
      <c r="F56" s="10"/>
      <c r="G56" s="10"/>
      <c r="H56" s="9"/>
      <c r="I56" s="9"/>
      <c r="J56" s="9"/>
      <c r="K56" s="9"/>
      <c r="L56" s="9"/>
      <c r="M56" s="9"/>
      <c r="N56" s="10"/>
      <c r="O56" s="10"/>
      <c r="P56" s="10"/>
      <c r="Q56" s="10"/>
    </row>
    <row r="57" spans="2:17" ht="18">
      <c r="B57" s="100" t="s">
        <v>103</v>
      </c>
      <c r="C57" s="101"/>
      <c r="D57" s="101"/>
      <c r="E57" s="102"/>
      <c r="G57" s="4"/>
      <c r="H57" s="7"/>
      <c r="I57" s="7"/>
      <c r="J57" s="7"/>
      <c r="K57" s="7"/>
      <c r="L57" s="7"/>
      <c r="M57" s="7"/>
      <c r="N57" s="4"/>
      <c r="O57" s="4"/>
      <c r="P57" s="4"/>
      <c r="Q57" s="4"/>
    </row>
    <row r="58" spans="2:17" ht="33" customHeight="1">
      <c r="B58" s="77"/>
      <c r="C58" s="88"/>
      <c r="D58" s="88"/>
      <c r="E58" s="89"/>
      <c r="G58" s="4"/>
      <c r="H58" s="7"/>
      <c r="I58" s="7"/>
      <c r="J58" s="7"/>
      <c r="K58" s="7"/>
      <c r="L58" s="7"/>
      <c r="M58" s="7"/>
      <c r="N58" s="4"/>
      <c r="O58" s="4"/>
      <c r="P58" s="4"/>
      <c r="Q58" s="4"/>
    </row>
    <row r="59" spans="2:17" s="2" customFormat="1" ht="18">
      <c r="B59" s="14" t="s">
        <v>5</v>
      </c>
      <c r="C59" s="11" t="s">
        <v>6</v>
      </c>
      <c r="D59" s="11" t="s">
        <v>7</v>
      </c>
      <c r="E59" s="12" t="s">
        <v>8</v>
      </c>
      <c r="G59" s="5"/>
      <c r="H59" s="6"/>
      <c r="I59" s="6"/>
      <c r="J59" s="6"/>
      <c r="K59" s="6"/>
      <c r="L59" s="6"/>
      <c r="M59" s="6"/>
      <c r="N59" s="5"/>
      <c r="O59" s="5"/>
      <c r="P59" s="5"/>
      <c r="Q59" s="5"/>
    </row>
    <row r="60" spans="2:17" s="8" customFormat="1" ht="15.6">
      <c r="B60" s="15" t="s">
        <v>89</v>
      </c>
      <c r="C60" s="3">
        <v>2</v>
      </c>
      <c r="D60" s="21"/>
      <c r="E60" s="16">
        <f>SUM(C60*D60)</f>
        <v>0</v>
      </c>
      <c r="F60" s="10"/>
      <c r="G60" s="10"/>
      <c r="H60" s="9" t="s">
        <v>10</v>
      </c>
      <c r="I60" s="9" t="s">
        <v>11</v>
      </c>
      <c r="J60" s="9"/>
      <c r="K60" s="9"/>
      <c r="L60" s="9"/>
      <c r="M60" s="9"/>
      <c r="N60" s="10"/>
      <c r="O60" s="10"/>
      <c r="P60" s="10"/>
      <c r="Q60" s="10"/>
    </row>
    <row r="61" spans="2:17" s="8" customFormat="1" ht="15.6">
      <c r="B61" s="15" t="s">
        <v>84</v>
      </c>
      <c r="C61" s="3">
        <v>2</v>
      </c>
      <c r="D61" s="21"/>
      <c r="E61" s="16">
        <f>SUM(C61*D62)</f>
        <v>0</v>
      </c>
      <c r="F61" s="10"/>
      <c r="G61" s="10"/>
      <c r="H61" s="9" t="s">
        <v>13</v>
      </c>
      <c r="I61" s="9" t="s">
        <v>14</v>
      </c>
      <c r="J61" s="9"/>
      <c r="K61" s="9"/>
      <c r="L61" s="9"/>
      <c r="M61" s="9"/>
      <c r="N61" s="10"/>
      <c r="O61" s="10"/>
      <c r="P61" s="10"/>
      <c r="Q61" s="10"/>
    </row>
    <row r="62" spans="2:17" s="8" customFormat="1" ht="15.6">
      <c r="B62" s="15" t="s">
        <v>85</v>
      </c>
      <c r="C62" s="3">
        <v>2</v>
      </c>
      <c r="D62" s="21"/>
      <c r="E62" s="16">
        <f>C62*D62</f>
        <v>0</v>
      </c>
      <c r="F62" s="10"/>
      <c r="G62" s="10"/>
      <c r="H62" s="9" t="s">
        <v>16</v>
      </c>
      <c r="I62" s="9" t="s">
        <v>17</v>
      </c>
      <c r="J62" s="9"/>
      <c r="K62" s="9"/>
      <c r="L62" s="9"/>
      <c r="M62" s="9"/>
      <c r="N62" s="10"/>
      <c r="O62" s="10"/>
      <c r="P62" s="10"/>
      <c r="Q62" s="10"/>
    </row>
    <row r="63" spans="2:17" s="8" customFormat="1" ht="15.6">
      <c r="B63" s="15" t="s">
        <v>104</v>
      </c>
      <c r="C63" s="21"/>
      <c r="D63" s="21"/>
      <c r="E63" s="16">
        <f>C63*D63</f>
        <v>0</v>
      </c>
      <c r="F63" s="10"/>
      <c r="G63" s="10"/>
      <c r="H63" s="9" t="s">
        <v>22</v>
      </c>
      <c r="I63" s="9"/>
      <c r="J63" s="9"/>
      <c r="K63" s="9"/>
      <c r="L63" s="9"/>
      <c r="M63" s="9"/>
      <c r="N63" s="10"/>
      <c r="O63" s="10"/>
      <c r="P63" s="10"/>
      <c r="Q63" s="10"/>
    </row>
    <row r="64" spans="2:17" s="8" customFormat="1" ht="15.6">
      <c r="B64" s="17"/>
      <c r="C64" s="19"/>
      <c r="D64" s="19"/>
      <c r="E64" s="20"/>
      <c r="F64" s="10"/>
      <c r="G64" s="10"/>
      <c r="H64" s="9"/>
      <c r="I64" s="9"/>
      <c r="J64" s="9"/>
      <c r="K64" s="9"/>
      <c r="L64" s="9"/>
      <c r="M64" s="9"/>
      <c r="N64" s="10"/>
      <c r="O64" s="10"/>
      <c r="P64" s="10"/>
      <c r="Q64" s="10"/>
    </row>
    <row r="65" spans="1:97" s="8" customFormat="1" ht="16.149999999999999" thickBot="1">
      <c r="B65" s="24" t="s">
        <v>105</v>
      </c>
      <c r="C65" s="25"/>
      <c r="D65" s="25"/>
      <c r="E65" s="26">
        <f>SUM(E60:E63)</f>
        <v>0</v>
      </c>
      <c r="F65" s="10"/>
      <c r="G65" s="10"/>
      <c r="H65" s="9" t="s">
        <v>24</v>
      </c>
      <c r="I65" s="9"/>
      <c r="J65" s="9"/>
      <c r="K65" s="9"/>
      <c r="L65" s="9"/>
      <c r="M65" s="9"/>
      <c r="N65" s="10"/>
      <c r="O65" s="10"/>
      <c r="P65" s="10"/>
      <c r="Q65" s="10"/>
    </row>
    <row r="66" spans="1:97">
      <c r="G66" s="4"/>
      <c r="H66" s="4"/>
      <c r="I66" s="4"/>
      <c r="J66" s="4"/>
      <c r="K66" s="4"/>
      <c r="L66" s="4"/>
      <c r="M66" s="4"/>
      <c r="N66" s="4"/>
      <c r="O66" s="4"/>
      <c r="P66" s="4"/>
      <c r="Q66" s="4"/>
    </row>
    <row r="67" spans="1:97" ht="18">
      <c r="B67" s="100" t="s">
        <v>106</v>
      </c>
      <c r="C67" s="101"/>
      <c r="D67" s="101"/>
      <c r="E67" s="102"/>
      <c r="G67" s="4"/>
      <c r="H67" s="7"/>
      <c r="I67" s="7"/>
      <c r="J67" s="7"/>
      <c r="K67" s="7"/>
      <c r="L67" s="7"/>
      <c r="M67" s="7"/>
      <c r="N67" s="4"/>
      <c r="O67" s="4"/>
      <c r="P67" s="4"/>
      <c r="Q67" s="4"/>
    </row>
    <row r="68" spans="1:97" ht="33" customHeight="1">
      <c r="B68" s="77"/>
      <c r="C68" s="88"/>
      <c r="D68" s="88"/>
      <c r="E68" s="89"/>
      <c r="G68" s="4"/>
      <c r="H68" s="7"/>
      <c r="I68" s="7"/>
      <c r="J68" s="7"/>
      <c r="K68" s="7"/>
      <c r="L68" s="7"/>
      <c r="M68" s="7"/>
      <c r="N68" s="4"/>
      <c r="O68" s="4"/>
      <c r="P68" s="4"/>
      <c r="Q68" s="4"/>
    </row>
    <row r="69" spans="1:97" s="2" customFormat="1" ht="18">
      <c r="B69" s="14" t="s">
        <v>5</v>
      </c>
      <c r="C69" s="11" t="s">
        <v>6</v>
      </c>
      <c r="D69" s="11" t="s">
        <v>7</v>
      </c>
      <c r="E69" s="12" t="s">
        <v>8</v>
      </c>
      <c r="G69" s="5"/>
      <c r="H69" s="6"/>
      <c r="I69" s="6"/>
      <c r="J69" s="6"/>
      <c r="K69" s="6"/>
      <c r="L69" s="6"/>
      <c r="M69" s="6"/>
      <c r="N69" s="5"/>
      <c r="O69" s="5"/>
      <c r="P69" s="5"/>
      <c r="Q69" s="5"/>
    </row>
    <row r="70" spans="1:97" s="39" customFormat="1" ht="15.6">
      <c r="B70" s="15" t="s">
        <v>107</v>
      </c>
      <c r="C70" s="3">
        <v>3</v>
      </c>
      <c r="D70" s="21"/>
      <c r="E70" s="16">
        <f>SUM(C70*D70)</f>
        <v>0</v>
      </c>
      <c r="F70" s="40"/>
      <c r="G70" s="40"/>
      <c r="H70" s="41" t="s">
        <v>10</v>
      </c>
      <c r="I70" s="41" t="s">
        <v>11</v>
      </c>
      <c r="J70" s="41"/>
      <c r="K70" s="41"/>
      <c r="L70" s="41"/>
      <c r="M70" s="41"/>
      <c r="N70" s="40"/>
      <c r="O70" s="40"/>
      <c r="P70" s="40"/>
      <c r="Q70" s="40"/>
    </row>
    <row r="71" spans="1:97" s="39" customFormat="1" ht="15.6">
      <c r="B71" s="15" t="s">
        <v>108</v>
      </c>
      <c r="C71" s="3">
        <v>8</v>
      </c>
      <c r="D71" s="21"/>
      <c r="E71" s="16">
        <f t="shared" ref="E71:E72" si="5">SUM(C71*D71)</f>
        <v>0</v>
      </c>
      <c r="F71" s="40"/>
      <c r="G71" s="40"/>
      <c r="H71" s="41" t="s">
        <v>16</v>
      </c>
      <c r="I71" s="41" t="s">
        <v>17</v>
      </c>
      <c r="J71" s="41"/>
      <c r="K71" s="41"/>
      <c r="L71" s="41"/>
      <c r="M71" s="41"/>
      <c r="N71" s="40"/>
      <c r="O71" s="40"/>
      <c r="P71" s="40"/>
      <c r="Q71" s="40"/>
    </row>
    <row r="72" spans="1:97" s="39" customFormat="1" ht="15.6">
      <c r="B72" s="15" t="s">
        <v>109</v>
      </c>
      <c r="C72" s="3">
        <v>2</v>
      </c>
      <c r="D72" s="21"/>
      <c r="E72" s="16">
        <f t="shared" si="5"/>
        <v>0</v>
      </c>
      <c r="F72" s="40"/>
      <c r="G72" s="40"/>
      <c r="H72" s="41" t="s">
        <v>22</v>
      </c>
      <c r="I72" s="41"/>
      <c r="J72" s="41"/>
      <c r="K72" s="41"/>
      <c r="L72" s="41"/>
      <c r="M72" s="41"/>
      <c r="N72" s="40"/>
      <c r="O72" s="40"/>
      <c r="P72" s="40"/>
      <c r="Q72" s="40"/>
    </row>
    <row r="73" spans="1:97" s="42" customFormat="1" ht="15.6">
      <c r="B73" s="17"/>
      <c r="C73" s="18"/>
      <c r="D73" s="19"/>
      <c r="E73" s="20"/>
      <c r="F73" s="7"/>
      <c r="G73" s="7"/>
      <c r="H73" s="7"/>
      <c r="I73" s="7"/>
      <c r="J73" s="7"/>
      <c r="K73" s="7"/>
      <c r="L73" s="7"/>
      <c r="M73" s="7"/>
      <c r="N73" s="7"/>
      <c r="O73" s="7"/>
      <c r="P73" s="7"/>
      <c r="Q73" s="43"/>
    </row>
    <row r="74" spans="1:97" s="8" customFormat="1" ht="16.149999999999999" thickBot="1">
      <c r="B74" s="24" t="s">
        <v>110</v>
      </c>
      <c r="C74" s="25"/>
      <c r="D74" s="25"/>
      <c r="E74" s="26">
        <f>SUM(E70:E72)</f>
        <v>0</v>
      </c>
      <c r="F74" s="7"/>
      <c r="G74" s="7"/>
      <c r="H74" s="7" t="s">
        <v>24</v>
      </c>
      <c r="I74" s="7"/>
      <c r="J74" s="7"/>
      <c r="K74" s="7"/>
      <c r="L74" s="7"/>
      <c r="M74" s="7"/>
      <c r="N74" s="7"/>
      <c r="O74" s="7"/>
      <c r="P74" s="7"/>
      <c r="Q74" s="10"/>
    </row>
    <row r="75" spans="1:97" s="8" customFormat="1" ht="16.149999999999999" thickBot="1">
      <c r="B75" s="37"/>
      <c r="C75" s="7"/>
      <c r="D75" s="7"/>
      <c r="E75" s="7"/>
      <c r="F75" s="7"/>
      <c r="G75" s="7"/>
      <c r="H75" s="7"/>
      <c r="I75" s="7"/>
      <c r="J75" s="7"/>
      <c r="K75" s="7"/>
      <c r="L75" s="7"/>
      <c r="M75" s="7"/>
      <c r="N75" s="7"/>
      <c r="O75" s="7"/>
      <c r="P75" s="7"/>
      <c r="Q75" s="10"/>
    </row>
    <row r="76" spans="1:97" ht="18">
      <c r="A76" s="44"/>
      <c r="B76" s="45" t="s">
        <v>111</v>
      </c>
      <c r="C76" s="45"/>
      <c r="D76" s="46"/>
      <c r="E76" s="46"/>
      <c r="F76" s="47"/>
      <c r="G76" s="46"/>
      <c r="H76" s="46"/>
      <c r="I76" s="46"/>
      <c r="J76" s="46"/>
      <c r="K76" s="46"/>
      <c r="L76" s="46"/>
      <c r="M76" s="7"/>
      <c r="N76" s="7"/>
      <c r="O76" s="7"/>
      <c r="P76" s="7"/>
      <c r="Q76" s="4"/>
      <c r="R76" s="4"/>
    </row>
    <row r="77" spans="1:97" ht="18.600000000000001" thickBot="1">
      <c r="A77" s="48"/>
      <c r="B77" s="48"/>
      <c r="C77" s="7"/>
      <c r="D77" s="7"/>
      <c r="E77" s="7"/>
      <c r="F77" s="49"/>
      <c r="G77" s="7"/>
      <c r="H77" s="7"/>
      <c r="I77" s="7"/>
      <c r="J77" s="7"/>
      <c r="K77" s="7"/>
      <c r="L77" s="7"/>
      <c r="M77" s="7"/>
      <c r="N77" s="7"/>
      <c r="O77" s="7"/>
      <c r="P77" s="7"/>
      <c r="Q77" s="4"/>
    </row>
    <row r="78" spans="1:97" ht="91.15" thickTop="1" thickBot="1">
      <c r="B78" s="50" t="s">
        <v>112</v>
      </c>
      <c r="C78" s="6"/>
      <c r="D78" s="6"/>
      <c r="E78" s="6"/>
      <c r="F78" s="49"/>
      <c r="G78" s="7"/>
      <c r="H78" s="7"/>
      <c r="I78" s="7"/>
      <c r="J78" s="7"/>
      <c r="K78" s="7"/>
      <c r="L78" s="7"/>
      <c r="M78" s="7"/>
      <c r="N78" s="7"/>
      <c r="O78" s="7"/>
      <c r="P78" s="7"/>
      <c r="Q78" s="4"/>
    </row>
    <row r="79" spans="1:97" customFormat="1" ht="18.600000000000001" thickTop="1">
      <c r="B79" s="51"/>
      <c r="C79" s="7"/>
      <c r="D79" s="7"/>
      <c r="E79" s="7"/>
      <c r="F79" s="49"/>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row>
    <row r="80" spans="1:97" s="29" customFormat="1" ht="18">
      <c r="A80"/>
      <c r="B80" s="52" t="s">
        <v>113</v>
      </c>
      <c r="C80" s="53"/>
      <c r="D80" s="53"/>
      <c r="E80" s="53"/>
      <c r="F80" s="54"/>
      <c r="G80" s="55"/>
      <c r="H80" s="56" t="s">
        <v>114</v>
      </c>
      <c r="I80" s="55"/>
      <c r="J80" s="55"/>
      <c r="K80" s="55"/>
      <c r="L80" s="55"/>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c r="BO80"/>
      <c r="BP80"/>
      <c r="BQ80"/>
      <c r="BR80"/>
      <c r="BS80"/>
      <c r="BT80"/>
      <c r="BU80"/>
      <c r="BV80"/>
      <c r="BW80"/>
      <c r="BX80"/>
      <c r="BY80"/>
      <c r="BZ80"/>
      <c r="CA80"/>
      <c r="CB80"/>
      <c r="CC80"/>
      <c r="CD80"/>
      <c r="CE80"/>
      <c r="CF80"/>
      <c r="CG80"/>
      <c r="CH80"/>
      <c r="CI80"/>
      <c r="CJ80"/>
      <c r="CK80"/>
      <c r="CL80"/>
      <c r="CM80"/>
      <c r="CN80"/>
      <c r="CO80"/>
      <c r="CP80"/>
      <c r="CQ80"/>
      <c r="CR80"/>
      <c r="CS80"/>
    </row>
    <row r="81" spans="2:40" ht="18">
      <c r="B81" s="57"/>
      <c r="C81" s="7"/>
      <c r="D81" s="7"/>
      <c r="E81" s="7"/>
      <c r="F81" s="58"/>
      <c r="G81" s="4"/>
      <c r="H81" s="59"/>
      <c r="I81" s="4"/>
      <c r="J81" s="4"/>
      <c r="K81" s="4"/>
      <c r="L81" s="4"/>
      <c r="M81" s="4"/>
      <c r="N81" s="4"/>
      <c r="O81" s="4"/>
      <c r="P81" s="4"/>
      <c r="Q81" s="4"/>
    </row>
    <row r="82" spans="2:40" ht="15" thickBot="1">
      <c r="F82" s="58"/>
      <c r="G82" s="4"/>
      <c r="H82" s="4"/>
      <c r="I82" s="4"/>
      <c r="J82" s="4"/>
      <c r="K82" s="4"/>
      <c r="L82" s="4"/>
      <c r="M82" s="4"/>
      <c r="N82" s="4"/>
      <c r="O82" s="4"/>
      <c r="P82" s="4"/>
      <c r="Q82" s="4"/>
    </row>
    <row r="83" spans="2:40" ht="18.600000000000001" customHeight="1">
      <c r="B83" s="79" t="s">
        <v>115</v>
      </c>
      <c r="C83" s="90"/>
      <c r="D83" s="90"/>
      <c r="E83" s="91"/>
      <c r="F83" s="58"/>
      <c r="G83" s="4"/>
      <c r="H83" s="97" t="s">
        <v>116</v>
      </c>
      <c r="I83" s="98"/>
      <c r="J83" s="98"/>
      <c r="K83" s="99"/>
      <c r="L83" s="4"/>
      <c r="M83" s="4"/>
      <c r="N83" s="4"/>
      <c r="O83" s="4"/>
      <c r="P83" s="4"/>
      <c r="Q83" s="4"/>
    </row>
    <row r="84" spans="2:40" ht="33.6" customHeight="1">
      <c r="B84" s="77" t="s">
        <v>117</v>
      </c>
      <c r="C84" s="88"/>
      <c r="D84" s="88"/>
      <c r="E84" s="89"/>
      <c r="F84" s="58"/>
      <c r="H84" s="14" t="s">
        <v>5</v>
      </c>
      <c r="I84" s="11" t="s">
        <v>6</v>
      </c>
      <c r="J84" s="11" t="s">
        <v>7</v>
      </c>
      <c r="K84" s="12" t="s">
        <v>8</v>
      </c>
    </row>
    <row r="85" spans="2:40" ht="18">
      <c r="B85" s="14" t="s">
        <v>5</v>
      </c>
      <c r="C85" s="11" t="s">
        <v>6</v>
      </c>
      <c r="D85" s="11" t="s">
        <v>7</v>
      </c>
      <c r="E85" s="12" t="s">
        <v>27</v>
      </c>
      <c r="F85" s="58"/>
      <c r="H85" s="15" t="s">
        <v>47</v>
      </c>
      <c r="I85" s="3">
        <v>1</v>
      </c>
      <c r="J85" s="21"/>
      <c r="K85" s="16">
        <f t="shared" ref="K85:K90" si="6">SUM(I85*J85)</f>
        <v>0</v>
      </c>
    </row>
    <row r="86" spans="2:40" ht="15.6">
      <c r="B86" s="15" t="s">
        <v>9</v>
      </c>
      <c r="C86" s="3">
        <f>SUM(3*2)</f>
        <v>6</v>
      </c>
      <c r="D86" s="21"/>
      <c r="E86" s="16">
        <f>SUM(C86*D86)</f>
        <v>0</v>
      </c>
      <c r="F86" s="58"/>
      <c r="H86" s="15" t="s">
        <v>118</v>
      </c>
      <c r="I86" s="3">
        <v>6</v>
      </c>
      <c r="J86" s="21"/>
      <c r="K86" s="16">
        <f t="shared" si="6"/>
        <v>0</v>
      </c>
    </row>
    <row r="87" spans="2:40" ht="15.6">
      <c r="B87" s="15" t="s">
        <v>28</v>
      </c>
      <c r="C87" s="3">
        <f>SUM(3*2)</f>
        <v>6</v>
      </c>
      <c r="D87" s="21"/>
      <c r="E87" s="16">
        <f t="shared" ref="E87:E90" si="7">SUM(C87*D87)</f>
        <v>0</v>
      </c>
      <c r="F87" s="58"/>
      <c r="H87" s="15" t="s">
        <v>119</v>
      </c>
      <c r="I87" s="3">
        <v>12</v>
      </c>
      <c r="J87" s="21"/>
      <c r="K87" s="16">
        <f t="shared" si="6"/>
        <v>0</v>
      </c>
    </row>
    <row r="88" spans="2:40" ht="15.6">
      <c r="B88" s="15" t="s">
        <v>15</v>
      </c>
      <c r="C88" s="22"/>
      <c r="D88" s="13">
        <v>0.21</v>
      </c>
      <c r="E88" s="16">
        <f t="shared" si="7"/>
        <v>0</v>
      </c>
      <c r="F88" s="58"/>
      <c r="H88" s="15" t="s">
        <v>15</v>
      </c>
      <c r="I88" s="22"/>
      <c r="J88" s="13">
        <v>0.21</v>
      </c>
      <c r="K88" s="16">
        <f t="shared" si="6"/>
        <v>0</v>
      </c>
    </row>
    <row r="89" spans="2:40" customFormat="1" ht="15.6">
      <c r="B89" s="15" t="s">
        <v>29</v>
      </c>
      <c r="C89" s="3">
        <v>12</v>
      </c>
      <c r="D89" s="13">
        <v>12</v>
      </c>
      <c r="E89" s="16">
        <f t="shared" si="7"/>
        <v>144</v>
      </c>
      <c r="F89" s="60"/>
      <c r="H89" s="17" t="s">
        <v>50</v>
      </c>
      <c r="I89" s="18">
        <v>1</v>
      </c>
      <c r="J89" s="19">
        <v>34</v>
      </c>
      <c r="K89" s="16">
        <f t="shared" si="6"/>
        <v>34</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2:40" ht="15.6">
      <c r="B90" s="15" t="s">
        <v>21</v>
      </c>
      <c r="C90" s="3">
        <f>SUM(3*12)</f>
        <v>36</v>
      </c>
      <c r="D90" s="21"/>
      <c r="E90" s="16">
        <f t="shared" si="7"/>
        <v>0</v>
      </c>
      <c r="F90" s="58"/>
      <c r="H90" s="17" t="s">
        <v>51</v>
      </c>
      <c r="I90" s="18">
        <v>1</v>
      </c>
      <c r="J90" s="19">
        <v>20</v>
      </c>
      <c r="K90" s="20">
        <f t="shared" si="6"/>
        <v>20</v>
      </c>
    </row>
    <row r="91" spans="2:40" ht="16.149999999999999" thickBot="1">
      <c r="B91" s="24" t="s">
        <v>30</v>
      </c>
      <c r="C91" s="25"/>
      <c r="D91" s="27"/>
      <c r="E91" s="26">
        <f>SUM(E86:E90)</f>
        <v>144</v>
      </c>
      <c r="F91" s="58"/>
      <c r="H91" s="24" t="s">
        <v>52</v>
      </c>
      <c r="I91" s="25"/>
      <c r="J91" s="25"/>
      <c r="K91" s="26">
        <f>SUM(K85:K90)</f>
        <v>54</v>
      </c>
    </row>
    <row r="92" spans="2:40">
      <c r="F92" s="58"/>
    </row>
    <row r="93" spans="2:40" ht="15" thickBot="1">
      <c r="F93" s="58"/>
    </row>
    <row r="94" spans="2:40" ht="18.600000000000001" customHeight="1">
      <c r="B94" s="79" t="s">
        <v>32</v>
      </c>
      <c r="C94" s="90"/>
      <c r="D94" s="90"/>
      <c r="E94" s="91"/>
      <c r="F94" s="58"/>
      <c r="H94" s="79" t="s">
        <v>120</v>
      </c>
      <c r="I94" s="90"/>
      <c r="J94" s="90"/>
      <c r="K94" s="91"/>
    </row>
    <row r="95" spans="2:40" ht="31.35" customHeight="1">
      <c r="B95" s="77" t="s">
        <v>121</v>
      </c>
      <c r="C95" s="88"/>
      <c r="D95" s="88"/>
      <c r="E95" s="89"/>
      <c r="F95" s="58"/>
      <c r="H95" s="77" t="s">
        <v>122</v>
      </c>
      <c r="I95" s="88"/>
      <c r="J95" s="88"/>
      <c r="K95" s="89"/>
    </row>
    <row r="96" spans="2:40" ht="18">
      <c r="B96" s="14" t="s">
        <v>34</v>
      </c>
      <c r="C96" s="11" t="s">
        <v>6</v>
      </c>
      <c r="D96" s="11" t="s">
        <v>7</v>
      </c>
      <c r="E96" s="12" t="s">
        <v>8</v>
      </c>
      <c r="F96" s="58"/>
      <c r="H96" s="14" t="s">
        <v>5</v>
      </c>
      <c r="I96" s="11" t="s">
        <v>6</v>
      </c>
      <c r="J96" s="11" t="s">
        <v>7</v>
      </c>
      <c r="K96" s="12" t="s">
        <v>8</v>
      </c>
    </row>
    <row r="97" spans="2:11" ht="15.6">
      <c r="B97" s="15" t="s">
        <v>35</v>
      </c>
      <c r="C97" s="3">
        <f>SUM(18*1)</f>
        <v>18</v>
      </c>
      <c r="D97" s="21"/>
      <c r="E97" s="16">
        <f>SUM(C97*D97)</f>
        <v>0</v>
      </c>
      <c r="F97" s="58"/>
      <c r="H97" s="15" t="s">
        <v>9</v>
      </c>
      <c r="I97" s="3">
        <f>SUM(24*1)</f>
        <v>24</v>
      </c>
      <c r="J97" s="21"/>
      <c r="K97" s="16">
        <f t="shared" ref="K97:K104" si="8">SUM(I97*J97)</f>
        <v>0</v>
      </c>
    </row>
    <row r="98" spans="2:11" ht="15.6">
      <c r="B98" s="15" t="s">
        <v>36</v>
      </c>
      <c r="C98" s="3">
        <f>SUM(2*2)</f>
        <v>4</v>
      </c>
      <c r="D98" s="21"/>
      <c r="E98" s="16">
        <f t="shared" ref="E98:E101" si="9">SUM(C98*D98)</f>
        <v>0</v>
      </c>
      <c r="F98" s="58"/>
      <c r="H98" s="15" t="s">
        <v>28</v>
      </c>
      <c r="I98" s="3">
        <f>SUM(24*1)</f>
        <v>24</v>
      </c>
      <c r="J98" s="21"/>
      <c r="K98" s="16">
        <f t="shared" si="8"/>
        <v>0</v>
      </c>
    </row>
    <row r="99" spans="2:11" ht="15.6">
      <c r="B99" s="15" t="s">
        <v>37</v>
      </c>
      <c r="C99" s="3">
        <f>SUM(18*1)</f>
        <v>18</v>
      </c>
      <c r="D99" s="21"/>
      <c r="E99" s="16">
        <f t="shared" si="9"/>
        <v>0</v>
      </c>
      <c r="F99" s="58"/>
      <c r="H99" s="15" t="s">
        <v>15</v>
      </c>
      <c r="I99" s="22"/>
      <c r="J99" s="13">
        <v>0.21</v>
      </c>
      <c r="K99" s="16">
        <f t="shared" si="8"/>
        <v>0</v>
      </c>
    </row>
    <row r="100" spans="2:11" ht="15.6">
      <c r="B100" s="15" t="s">
        <v>38</v>
      </c>
      <c r="C100" s="3">
        <f>SUM(4*2)</f>
        <v>8</v>
      </c>
      <c r="D100" s="21"/>
      <c r="E100" s="16">
        <f t="shared" si="9"/>
        <v>0</v>
      </c>
      <c r="F100" s="58"/>
      <c r="H100" s="15" t="s">
        <v>57</v>
      </c>
      <c r="I100" s="3">
        <f>SUM(24*1)</f>
        <v>24</v>
      </c>
      <c r="J100" s="21"/>
      <c r="K100" s="16">
        <f t="shared" si="8"/>
        <v>0</v>
      </c>
    </row>
    <row r="101" spans="2:11" ht="15.6">
      <c r="B101" s="15" t="s">
        <v>39</v>
      </c>
      <c r="C101" s="22"/>
      <c r="D101" s="13">
        <v>0.21</v>
      </c>
      <c r="E101" s="16">
        <f t="shared" si="9"/>
        <v>0</v>
      </c>
      <c r="F101" s="58"/>
      <c r="H101" s="15" t="s">
        <v>58</v>
      </c>
      <c r="I101" s="22"/>
      <c r="J101" s="13">
        <v>0.21</v>
      </c>
      <c r="K101" s="16">
        <f t="shared" si="8"/>
        <v>0</v>
      </c>
    </row>
    <row r="102" spans="2:11" ht="15.6">
      <c r="B102" s="17" t="s">
        <v>21</v>
      </c>
      <c r="C102" s="18">
        <f>SUM(20*12)</f>
        <v>240</v>
      </c>
      <c r="D102" s="23"/>
      <c r="E102" s="16">
        <f>SUM(C102*D102)</f>
        <v>0</v>
      </c>
      <c r="F102" s="58"/>
      <c r="H102" s="15" t="s">
        <v>21</v>
      </c>
      <c r="I102" s="22">
        <f>SUM(24*8)</f>
        <v>192</v>
      </c>
      <c r="J102" s="21">
        <v>1</v>
      </c>
      <c r="K102" s="16">
        <f t="shared" si="8"/>
        <v>192</v>
      </c>
    </row>
    <row r="103" spans="2:11" ht="16.149999999999999" thickBot="1">
      <c r="B103" s="24" t="s">
        <v>40</v>
      </c>
      <c r="C103" s="25"/>
      <c r="D103" s="27"/>
      <c r="E103" s="26">
        <f>SUM(E97:E102)</f>
        <v>0</v>
      </c>
      <c r="F103" s="58"/>
      <c r="H103" s="17" t="s">
        <v>50</v>
      </c>
      <c r="I103" s="18">
        <v>8</v>
      </c>
      <c r="J103" s="19">
        <v>34</v>
      </c>
      <c r="K103" s="16">
        <f t="shared" si="8"/>
        <v>272</v>
      </c>
    </row>
    <row r="104" spans="2:11" ht="15.6">
      <c r="F104" s="58"/>
      <c r="H104" s="17" t="s">
        <v>51</v>
      </c>
      <c r="I104" s="18">
        <v>8</v>
      </c>
      <c r="J104" s="19">
        <v>20</v>
      </c>
      <c r="K104" s="20">
        <f t="shared" si="8"/>
        <v>160</v>
      </c>
    </row>
    <row r="105" spans="2:11" ht="16.149999999999999" thickBot="1">
      <c r="F105" s="58"/>
      <c r="H105" s="24" t="s">
        <v>62</v>
      </c>
      <c r="I105" s="25"/>
      <c r="J105" s="25"/>
      <c r="K105" s="26">
        <f>SUM(K97:K104)</f>
        <v>624</v>
      </c>
    </row>
    <row r="106" spans="2:11" ht="18">
      <c r="B106" s="79" t="s">
        <v>123</v>
      </c>
      <c r="C106" s="90"/>
      <c r="D106" s="90"/>
      <c r="E106" s="91"/>
      <c r="F106" s="58"/>
    </row>
    <row r="107" spans="2:11" ht="15.6" customHeight="1">
      <c r="B107" s="77" t="s">
        <v>42</v>
      </c>
      <c r="C107" s="88"/>
      <c r="D107" s="88"/>
      <c r="E107" s="89"/>
      <c r="F107" s="58"/>
    </row>
    <row r="108" spans="2:11" ht="18">
      <c r="B108" s="14" t="s">
        <v>34</v>
      </c>
      <c r="C108" s="11" t="s">
        <v>6</v>
      </c>
      <c r="D108" s="11" t="s">
        <v>7</v>
      </c>
      <c r="E108" s="12" t="s">
        <v>8</v>
      </c>
      <c r="F108" s="58"/>
    </row>
    <row r="109" spans="2:11" ht="16.149999999999999" thickBot="1">
      <c r="B109" s="61" t="s">
        <v>43</v>
      </c>
      <c r="C109" s="62">
        <f>SUM(C25+C87+C99+C100)</f>
        <v>34</v>
      </c>
      <c r="D109" s="63"/>
      <c r="E109" s="64">
        <f>SUM(C109*D109)</f>
        <v>0</v>
      </c>
      <c r="F109" s="58"/>
    </row>
    <row r="110" spans="2:11" ht="15" thickBot="1">
      <c r="F110" s="58"/>
    </row>
    <row r="111" spans="2:11" ht="18.600000000000001" customHeight="1">
      <c r="B111" s="65" t="s">
        <v>124</v>
      </c>
      <c r="C111" s="66"/>
      <c r="F111" s="58"/>
      <c r="H111" s="65" t="s">
        <v>125</v>
      </c>
      <c r="I111" s="66"/>
    </row>
    <row r="112" spans="2:11" ht="15.6" customHeight="1">
      <c r="B112" s="67"/>
      <c r="C112" s="68"/>
      <c r="F112" s="58"/>
      <c r="H112" s="67"/>
      <c r="I112" s="69"/>
    </row>
    <row r="113" spans="2:9" ht="18">
      <c r="B113" s="14"/>
      <c r="C113" s="12" t="s">
        <v>27</v>
      </c>
      <c r="F113" s="58"/>
      <c r="H113" s="14"/>
      <c r="I113" s="12" t="s">
        <v>27</v>
      </c>
    </row>
    <row r="114" spans="2:9" ht="16.149999999999999" thickBot="1">
      <c r="B114" s="24" t="s">
        <v>126</v>
      </c>
      <c r="C114" s="64">
        <f>SUM(E55,E18,E28,E37,E46,E65,E74,E91,E103,E109)</f>
        <v>144</v>
      </c>
      <c r="F114" s="58"/>
      <c r="H114" s="24" t="s">
        <v>127</v>
      </c>
      <c r="I114" s="64">
        <f>SUM(E18,E28,E37,E46,E55,E65,E74,K91,K105)</f>
        <v>678</v>
      </c>
    </row>
  </sheetData>
  <mergeCells count="24">
    <mergeCell ref="B30:E30"/>
    <mergeCell ref="B7:E7"/>
    <mergeCell ref="B8:E8"/>
    <mergeCell ref="B11:E11"/>
    <mergeCell ref="B21:E21"/>
    <mergeCell ref="B22:E22"/>
    <mergeCell ref="H83:K83"/>
    <mergeCell ref="B84:E84"/>
    <mergeCell ref="B31:E31"/>
    <mergeCell ref="B39:E39"/>
    <mergeCell ref="B40:E40"/>
    <mergeCell ref="B48:E48"/>
    <mergeCell ref="B49:E49"/>
    <mergeCell ref="B57:E57"/>
    <mergeCell ref="B58:E58"/>
    <mergeCell ref="B67:E67"/>
    <mergeCell ref="B68:E68"/>
    <mergeCell ref="B83:E83"/>
    <mergeCell ref="B107:E107"/>
    <mergeCell ref="B94:E94"/>
    <mergeCell ref="H94:K94"/>
    <mergeCell ref="B95:E95"/>
    <mergeCell ref="H95:K95"/>
    <mergeCell ref="B106:E106"/>
  </mergeCells>
  <dataValidations count="1">
    <dataValidation type="list" allowBlank="1" showInputMessage="1" showErrorMessage="1" sqref="D17" xr:uid="{C3D6E0EF-F942-4375-8734-08042A4D4E4E}">
      <formula1>$D$16:$D$17</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27f37d4-c5d9-4709-921f-257aa503157d" xsi:nil="true"/>
    <lcf76f155ced4ddcb4097134ff3c332f xmlns="e7d415c2-533e-4532-b5ad-615bfc0c385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9998EFABAD7B49A176628FC3CB2802" ma:contentTypeVersion="16" ma:contentTypeDescription="Een nieuw document maken." ma:contentTypeScope="" ma:versionID="64f3ef32e8b17823f86cfd0dba1fa454">
  <xsd:schema xmlns:xsd="http://www.w3.org/2001/XMLSchema" xmlns:xs="http://www.w3.org/2001/XMLSchema" xmlns:p="http://schemas.microsoft.com/office/2006/metadata/properties" xmlns:ns2="e7d415c2-533e-4532-b5ad-615bfc0c3853" xmlns:ns3="727f37d4-c5d9-4709-921f-257aa503157d" targetNamespace="http://schemas.microsoft.com/office/2006/metadata/properties" ma:root="true" ma:fieldsID="20dd15b44a9065ddca1d774e2762d096" ns2:_="" ns3:_="">
    <xsd:import namespace="e7d415c2-533e-4532-b5ad-615bfc0c3853"/>
    <xsd:import namespace="727f37d4-c5d9-4709-921f-257aa50315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d415c2-533e-4532-b5ad-615bfc0c38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ea7b10c3-6051-43e0-be80-498b9880039f"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7f37d4-c5d9-4709-921f-257aa503157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8" nillable="true" ma:displayName="Taxonomy Catch All Column" ma:hidden="true" ma:list="{5fbff4ef-2974-4405-8c59-a6fb51da8ac2}" ma:internalName="TaxCatchAll" ma:showField="CatchAllData" ma:web="727f37d4-c5d9-4709-921f-257aa50315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50FF6A-F0E4-45ED-8657-5C0E3986DE9D}"/>
</file>

<file path=customXml/itemProps2.xml><?xml version="1.0" encoding="utf-8"?>
<ds:datastoreItem xmlns:ds="http://schemas.openxmlformats.org/officeDocument/2006/customXml" ds:itemID="{8F5EA5D1-2ED9-451B-856C-C260D5D1F65C}"/>
</file>

<file path=customXml/itemProps3.xml><?xml version="1.0" encoding="utf-8"?>
<ds:datastoreItem xmlns:ds="http://schemas.openxmlformats.org/officeDocument/2006/customXml" ds:itemID="{8DD3EC43-965A-4E2A-9DCE-4B827C1FE3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Jochem de Klein</dc:creator>
  <cp:keywords/>
  <dc:description/>
  <cp:lastModifiedBy/>
  <cp:revision/>
  <dcterms:created xsi:type="dcterms:W3CDTF">2023-10-03T13:32:25Z</dcterms:created>
  <dcterms:modified xsi:type="dcterms:W3CDTF">2024-07-18T08:04:40Z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0x010100869998EFABAD7B49A176628FC3CB2802</vt:lpwstr>
  </property>
  <property fmtid="{D5CDD505-2E9C-101B-9397-08002B2CF9AE}" pid="3" name="MediaServiceImageTags">
    <vt:lpwstr/>
  </property>
</Properties>
</file>